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rmorg\OneDrive\Documents\RPM Academy\TalentLMS-Standard\"/>
    </mc:Choice>
  </mc:AlternateContent>
  <xr:revisionPtr revIDLastSave="0" documentId="13_ncr:1_{9CE666C3-891A-4A65-8677-AFB1BCDA49E4}" xr6:coauthVersionLast="47" xr6:coauthVersionMax="47" xr10:uidLastSave="{00000000-0000-0000-0000-000000000000}"/>
  <workbookProtection workbookAlgorithmName="SHA-512" workbookHashValue="1eu9OT3TlocHdu8z6GKjc1drszFulSISzGn5VbQ2eQDWn8db0V22tSBWXCKOlZOA0tzcza+Iv4oAc0xf9wd9Hw==" workbookSaltValue="l8TczWWO0Qslyv69lh1YIQ==" workbookSpinCount="100000" lockStructure="1"/>
  <bookViews>
    <workbookView xWindow="-120" yWindow="-120" windowWidth="25440" windowHeight="15270" xr2:uid="{EA12C1ED-4E1A-4555-BB90-4D6DF5349997}"/>
  </bookViews>
  <sheets>
    <sheet name="Mission Briefing" sheetId="1" r:id="rId1"/>
    <sheet name="Experiment" sheetId="2" r:id="rId2"/>
    <sheet name="Continue Your Journey" sheetId="8" r:id="rId3"/>
    <sheet name="Virtual Process Engine" sheetId="3" state="hidden" r:id="rId4"/>
    <sheet name="Engineering Notebook" sheetId="5" state="hidden" r:id="rId5"/>
    <sheet name="Validation" sheetId="6" state="hidden" r:id="rId6"/>
  </sheets>
  <definedNames>
    <definedName name="_xlnm._FilterDatabase" localSheetId="1" hidden="1">Experiment!$K$3:$P$3</definedName>
    <definedName name="Cooling_Coded">'Virtual Process Engine'!$F$12</definedName>
    <definedName name="Cooling_Entered">Experiment!$D$17</definedName>
    <definedName name="Cooling_Input">'Virtual Process Engine'!$F$4</definedName>
    <definedName name="Final_Thickness">'Virtual Process Engine'!$B$12</definedName>
    <definedName name="Pressure_Coded">'Virtual Process Engine'!$F$11</definedName>
    <definedName name="Pressure_Entered">Experiment!$D$15</definedName>
    <definedName name="Pressure_Input">'Virtual Process Engine'!$F$3</definedName>
    <definedName name="Resin_Entered">Experiment!$D$19</definedName>
    <definedName name="Supplier_Coded">'Virtual Process Engine'!$F$13</definedName>
    <definedName name="Supplier_Input">'Virtual Process Engine'!$F$5</definedName>
    <definedName name="Temp_Coded">'Virtual Process Engine'!$F$10</definedName>
    <definedName name="Temp_Entered">Experiment!$D$13</definedName>
    <definedName name="Temp_Input">'Virtual Process Engine'!$F$2</definedName>
    <definedName name="Vent_Coded">'Virtual Process Engine'!$F$14</definedName>
    <definedName name="Vent_Entered">Experiment!$D$21</definedName>
    <definedName name="Vent_Input">'Virtual Process Engine'!$F$6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6" i="3" l="1"/>
  <c r="F5" i="3"/>
  <c r="F4" i="3"/>
  <c r="F3" i="3"/>
  <c r="F2" i="3"/>
  <c r="B11" i="3" l="1"/>
  <c r="F10" i="3"/>
  <c r="B3" i="3" s="1"/>
  <c r="F14" i="3"/>
  <c r="B7" i="3" s="1"/>
  <c r="F13" i="3"/>
  <c r="B6" i="3" s="1"/>
  <c r="F12" i="3"/>
  <c r="B5" i="3" s="1"/>
  <c r="F11" i="3"/>
  <c r="B4" i="3" s="1"/>
  <c r="B9" i="3" l="1"/>
  <c r="B10" i="3"/>
  <c r="B8" i="3"/>
  <c r="B12" i="3" l="1"/>
  <c r="D27" i="2" s="1"/>
</calcChain>
</file>

<file path=xl/sharedStrings.xml><?xml version="1.0" encoding="utf-8"?>
<sst xmlns="http://schemas.openxmlformats.org/spreadsheetml/2006/main" count="228" uniqueCount="175">
  <si>
    <t>Mold Temperature (°C)</t>
  </si>
  <si>
    <t>Injection Pressure (MPa)</t>
  </si>
  <si>
    <t>Resin Supplier</t>
  </si>
  <si>
    <t>Vent Design</t>
  </si>
  <si>
    <t>Item</t>
  </si>
  <si>
    <t>Decision</t>
  </si>
  <si>
    <t>Process</t>
  </si>
  <si>
    <t>Injection Molding</t>
  </si>
  <si>
    <t>Response</t>
  </si>
  <si>
    <t>Part Thickness</t>
  </si>
  <si>
    <t>Factors</t>
  </si>
  <si>
    <t>Continuous</t>
  </si>
  <si>
    <t>Categorical</t>
  </si>
  <si>
    <t>Noise</t>
  </si>
  <si>
    <t>±0.08 mm</t>
  </si>
  <si>
    <t>Curvature</t>
  </si>
  <si>
    <t>Yes</t>
  </si>
  <si>
    <t>Two-factor interactions</t>
  </si>
  <si>
    <t>Property</t>
  </si>
  <si>
    <t>Product</t>
  </si>
  <si>
    <t>Plastic Housing</t>
  </si>
  <si>
    <t>Part Thickness (mm)</t>
  </si>
  <si>
    <t>Target</t>
  </si>
  <si>
    <t>12.50 mm</t>
  </si>
  <si>
    <t>Lower Specification</t>
  </si>
  <si>
    <t>12.20 mm</t>
  </si>
  <si>
    <t>Upper Specification</t>
  </si>
  <si>
    <t>12.80 mm</t>
  </si>
  <si>
    <t>Current Cpk</t>
  </si>
  <si>
    <t>Desired Cpk</t>
  </si>
  <si>
    <t>&gt;1.33</t>
  </si>
  <si>
    <t>Factor</t>
  </si>
  <si>
    <t>Low</t>
  </si>
  <si>
    <t>High</t>
  </si>
  <si>
    <t>Mold Temperature</t>
  </si>
  <si>
    <t>Injection Pressure</t>
  </si>
  <si>
    <t>Cooling Time</t>
  </si>
  <si>
    <t>A</t>
  </si>
  <si>
    <t>B</t>
  </si>
  <si>
    <t>Standard</t>
  </si>
  <si>
    <t>Modified</t>
  </si>
  <si>
    <t>Notes</t>
  </si>
  <si>
    <t>Most influential.</t>
  </si>
  <si>
    <t>Strong effect - not as influential.</t>
  </si>
  <si>
    <t>Looks unimportant… until interactions are considered.</t>
  </si>
  <si>
    <t>Small but statistically significant.</t>
  </si>
  <si>
    <t>Almost invisible...unless pressure is high. That's where the interaction appears.</t>
  </si>
  <si>
    <t>Table 1 – Process Summary</t>
  </si>
  <si>
    <t>Value</t>
  </si>
  <si>
    <t>LSL</t>
  </si>
  <si>
    <t>USL</t>
  </si>
  <si>
    <t>Goal</t>
  </si>
  <si>
    <t>Improve capability using DOE</t>
  </si>
  <si>
    <t>Table 2 – Factors</t>
  </si>
  <si>
    <t>Cooling Time (sec)</t>
  </si>
  <si>
    <t>Injection Pressure (Mpa)</t>
  </si>
  <si>
    <r>
      <t>Mold Temperature (</t>
    </r>
    <r>
      <rPr>
        <sz val="11"/>
        <color theme="1"/>
        <rFont val="Symbol"/>
        <family val="1"/>
        <charset val="2"/>
      </rPr>
      <t>°</t>
    </r>
    <r>
      <rPr>
        <sz val="11"/>
        <color theme="1"/>
        <rFont val="Aptos Narrow"/>
        <family val="2"/>
      </rPr>
      <t>C)</t>
    </r>
  </si>
  <si>
    <t>Rule 1</t>
  </si>
  <si>
    <t>Increasing mold temperature generally increases thickness.</t>
  </si>
  <si>
    <t>Rule 2</t>
  </si>
  <si>
    <t>Higher injection pressure slightly increases thickness.</t>
  </si>
  <si>
    <t>Rule 3</t>
  </si>
  <si>
    <t>Longer cooling reduces thickness slightly.</t>
  </si>
  <si>
    <t>Rule 4</t>
  </si>
  <si>
    <t>Supplier B produces slightly thinner parts.</t>
  </si>
  <si>
    <t>Rule 5</t>
  </si>
  <si>
    <t>Modified venting only becomes helpful when pressure is high.</t>
  </si>
  <si>
    <t>Rule 6</t>
  </si>
  <si>
    <t>Temperature × Cooling interaction is significant.</t>
  </si>
  <si>
    <t>Rule 7</t>
  </si>
  <si>
    <t>Temperature has mild curvature.</t>
  </si>
  <si>
    <t>Running at 200°C is slightly better than running at either extreme.</t>
  </si>
  <si>
    <t>Base Thickness</t>
  </si>
  <si>
    <t>Temperature Effect</t>
  </si>
  <si>
    <t>Pressure Effect</t>
  </si>
  <si>
    <t>Cooling Effect</t>
  </si>
  <si>
    <t>Supplier Effect</t>
  </si>
  <si>
    <t>Vent Effect</t>
  </si>
  <si>
    <t>Temp × Cooling</t>
  </si>
  <si>
    <t>Pressure × Vent</t>
  </si>
  <si>
    <t>Final Thickness</t>
  </si>
  <si>
    <t>Process Behaviour Specification</t>
  </si>
  <si>
    <t>Process Characteristic</t>
  </si>
  <si>
    <t>Desired Behaviour</t>
  </si>
  <si>
    <t>Strong positive effect</t>
  </si>
  <si>
    <t>Moderate positive effect</t>
  </si>
  <si>
    <t>Small negative main effect</t>
  </si>
  <si>
    <t>Supplier B slightly thinner</t>
  </si>
  <si>
    <t>Small positive effect</t>
  </si>
  <si>
    <t>Strong interaction</t>
  </si>
  <si>
    <t>Moderate interaction</t>
  </si>
  <si>
    <t>Mild on temperature</t>
  </si>
  <si>
    <t>Random Noise</t>
  </si>
  <si>
    <t>±0.04 mm</t>
  </si>
  <si>
    <t>Parameter</t>
  </si>
  <si>
    <t>Comments</t>
  </si>
  <si>
    <t>Nominal process output</t>
  </si>
  <si>
    <t>Temperature Curvature</t>
  </si>
  <si>
    <t>Input</t>
  </si>
  <si>
    <t>Current Value</t>
  </si>
  <si>
    <t>Supplier</t>
  </si>
  <si>
    <t>Vent</t>
  </si>
  <si>
    <t>Coded Factor Values</t>
  </si>
  <si>
    <t>Temperature (coded)</t>
  </si>
  <si>
    <t>-1 to +1</t>
  </si>
  <si>
    <t>Pressure (coded)</t>
  </si>
  <si>
    <t>Cooling (coded)</t>
  </si>
  <si>
    <t>Supplier (coded)</t>
  </si>
  <si>
    <t>-1 = A, +1 = B</t>
  </si>
  <si>
    <t>Vent (coded)</t>
  </si>
  <si>
    <t>-1 = Standard, +1 = Modified</t>
  </si>
  <si>
    <t>====================================================</t>
  </si>
  <si>
    <t>Injection Molding DOE Simulator</t>
  </si>
  <si>
    <t>------------------------------------</t>
  </si>
  <si>
    <t>Factor Settings</t>
  </si>
  <si>
    <t>Measured Response</t>
  </si>
  <si>
    <t>RPM-Academy Virtual Process Lab</t>
  </si>
  <si>
    <t>mm</t>
  </si>
  <si>
    <t>UOM</t>
  </si>
  <si>
    <t>Temperature (°C)</t>
  </si>
  <si>
    <t>Pressure (MPa)</t>
  </si>
  <si>
    <t>Cooling (sec)</t>
  </si>
  <si>
    <t>Test</t>
  </si>
  <si>
    <t>Result</t>
  </si>
  <si>
    <t>Temperature dominant</t>
  </si>
  <si>
    <t>Pressure second</t>
  </si>
  <si>
    <t>Trial 4 highest</t>
  </si>
  <si>
    <t>Trial 5 lowest</t>
  </si>
  <si>
    <t>Replicate variation realistic</t>
  </si>
  <si>
    <t>Center point near target</t>
  </si>
  <si>
    <t>Pending</t>
  </si>
  <si>
    <t>Full factorial validation</t>
  </si>
  <si>
    <t>Fractional factorial validation</t>
  </si>
  <si>
    <t>Response optimizer validation</t>
  </si>
  <si>
    <t>Date</t>
  </si>
  <si>
    <t>Single-factor sanity checks</t>
  </si>
  <si>
    <t>✅</t>
  </si>
  <si>
    <t>Resolution III screening DOE</t>
  </si>
  <si>
    <t>Fold-over augmentation</t>
  </si>
  <si>
    <t>Curvature detection</t>
  </si>
  <si>
    <t>Interaction recovery</t>
  </si>
  <si>
    <t>Lack-of-fit eliminated</t>
  </si>
  <si>
    <t>Enter the values for each trial (run) in your experiment. After each trial, enter the "Laboratory Result" for each trial in your DOE worksheet.</t>
  </si>
  <si>
    <t>RPM Virtual Process Lab: Injection Molding Challenge</t>
  </si>
  <si>
    <r>
      <rPr>
        <b/>
        <sz val="14"/>
        <color theme="1"/>
        <rFont val="Aptos Narrow"/>
        <family val="2"/>
        <scheme val="minor"/>
      </rPr>
      <t>Welcome to the RPM Virtual Process Lab.</t>
    </r>
    <r>
      <rPr>
        <sz val="11"/>
        <color theme="1"/>
        <rFont val="Aptos Narrow"/>
        <family val="2"/>
        <scheme val="minor"/>
      </rPr>
      <t xml:space="preserve">
This virtual process has been designed to simulate a realistic injection molding operation where process variation, interactions between factors, and random variation influence the final product.
Your challenge is to investigate the process using Design of Experiments (DOE), identify the key factors affecting product thickness, and recommend settings that consistently achieve the target specification.
Unlike many classroom exercises, this virtual process behaves much like a real manufacturing process. The underlying relationships are intentionally hidden. The only way to understand the process is through thoughtful experimentation and sound statistical analysis.</t>
    </r>
  </si>
  <si>
    <t>Process Overview</t>
  </si>
  <si>
    <t>The high-level process is depicted in the following flow chart:</t>
  </si>
  <si>
    <t>Factors Available for Investigation</t>
  </si>
  <si>
    <t>Response Variable</t>
  </si>
  <si>
    <r>
      <rPr>
        <b/>
        <sz val="11"/>
        <color theme="1"/>
        <rFont val="Aptos Narrow"/>
        <family val="2"/>
        <scheme val="minor"/>
      </rPr>
      <t>IMPORTANT:</t>
    </r>
    <r>
      <rPr>
        <sz val="11"/>
        <color theme="1"/>
        <rFont val="Aptos Narrow"/>
        <family val="2"/>
        <scheme val="minor"/>
      </rPr>
      <t xml:space="preserve"> Lower values may result in structural weakness. Higher values increase material consumption and assembly issues.</t>
    </r>
  </si>
  <si>
    <r>
      <rPr>
        <b/>
        <sz val="14"/>
        <color theme="3"/>
        <rFont val="Aptos Narrow"/>
        <family val="2"/>
        <scheme val="minor"/>
      </rPr>
      <t>The Story</t>
    </r>
    <r>
      <rPr>
        <sz val="11"/>
        <color theme="3"/>
        <rFont val="Aptos Narrow"/>
        <family val="2"/>
        <scheme val="minor"/>
      </rPr>
      <t xml:space="preserve">
Your company manufactures a precision plastic housing used in a medical diagnostic device. Recent production has experienced excessive variation in wall thickness, resulting in increased scrap, customer complaints, and higher production costs.
A cross-functional team consisting of Production, Engineering, Maintenance and Quality has completed an initial investigation.
After reviewing process flow, historical data, operator observations and a cause-and-effect analysis, five process variables were selected for further study using Design of Experiments.
</t>
    </r>
    <r>
      <rPr>
        <b/>
        <sz val="11"/>
        <color theme="3"/>
        <rFont val="Aptos Narrow"/>
        <family val="2"/>
        <scheme val="minor"/>
      </rPr>
      <t>Your objective</t>
    </r>
    <r>
      <rPr>
        <sz val="11"/>
        <color theme="3"/>
        <rFont val="Aptos Narrow"/>
        <family val="2"/>
        <scheme val="minor"/>
      </rPr>
      <t xml:space="preserve"> is to determine which factors significantly influence part thickness and identify operating conditions that consistently achieve the customer target.</t>
    </r>
  </si>
  <si>
    <r>
      <t xml:space="preserve">Your objective is to develop a statistical model that adequately describes the injection molding process and identifies operating conditions that consistently achieve the customer target.
As the Process Engineer, </t>
    </r>
    <r>
      <rPr>
        <b/>
        <sz val="11"/>
        <color theme="1"/>
        <rFont val="Aptos Narrow"/>
        <family val="2"/>
        <scheme val="minor"/>
      </rPr>
      <t>you are responsible for determining the most appropriate experimental strategy</t>
    </r>
    <r>
      <rPr>
        <sz val="11"/>
        <color theme="1"/>
        <rFont val="Aptos Narrow"/>
        <family val="2"/>
        <scheme val="minor"/>
      </rPr>
      <t>.
Your work should demonstrate sound engineering judgment throughout the investigation.</t>
    </r>
  </si>
  <si>
    <t>Deliverables</t>
  </si>
  <si>
    <t>Engineering Assignment</t>
  </si>
  <si>
    <t>Closing Thought from RPM-Academy</t>
  </si>
  <si>
    <r>
      <rPr>
        <b/>
        <sz val="14"/>
        <color theme="3"/>
        <rFont val="Aptos Narrow"/>
        <family val="2"/>
        <scheme val="minor"/>
      </rPr>
      <t>The Journey Doesn't End Here</t>
    </r>
    <r>
      <rPr>
        <sz val="11"/>
        <color theme="3"/>
        <rFont val="Aptos Narrow"/>
        <family val="2"/>
        <scheme val="minor"/>
      </rPr>
      <t xml:space="preserve">
Whether your passion is manufacturing, healthcare, government, service, logistics, construction or business leadership... the same mindset applies.
</t>
    </r>
    <r>
      <rPr>
        <sz val="11"/>
        <color theme="3"/>
        <rFont val="Wingdings"/>
        <charset val="2"/>
      </rPr>
      <t>u</t>
    </r>
    <r>
      <rPr>
        <sz val="11"/>
        <color theme="3"/>
        <rFont val="Aptos"/>
        <family val="2"/>
      </rPr>
      <t xml:space="preserve"> </t>
    </r>
    <r>
      <rPr>
        <sz val="11"/>
        <color theme="3"/>
        <rFont val="Aptos Narrow"/>
        <family val="2"/>
        <scheme val="minor"/>
      </rPr>
      <t xml:space="preserve">Observe.
</t>
    </r>
    <r>
      <rPr>
        <sz val="11"/>
        <color theme="3"/>
        <rFont val="Wingdings"/>
        <charset val="2"/>
      </rPr>
      <t>u</t>
    </r>
    <r>
      <rPr>
        <sz val="11"/>
        <color theme="3"/>
        <rFont val="Aptos Narrow"/>
        <family val="2"/>
        <scheme val="minor"/>
      </rPr>
      <t xml:space="preserve"> Question.
</t>
    </r>
    <r>
      <rPr>
        <sz val="11"/>
        <color theme="3"/>
        <rFont val="Wingdings"/>
        <charset val="2"/>
      </rPr>
      <t>u</t>
    </r>
    <r>
      <rPr>
        <sz val="11"/>
        <color theme="3"/>
        <rFont val="Aptos Narrow"/>
        <family val="2"/>
        <scheme val="minor"/>
      </rPr>
      <t xml:space="preserve"> Experiment.
</t>
    </r>
    <r>
      <rPr>
        <sz val="11"/>
        <color theme="3"/>
        <rFont val="Wingdings"/>
        <charset val="2"/>
      </rPr>
      <t>u</t>
    </r>
    <r>
      <rPr>
        <sz val="11"/>
        <color theme="3"/>
        <rFont val="Aptos Narrow"/>
        <family val="2"/>
        <scheme val="minor"/>
      </rPr>
      <t xml:space="preserve"> Learn.
</t>
    </r>
    <r>
      <rPr>
        <sz val="11"/>
        <color theme="3"/>
        <rFont val="Wingdings"/>
        <charset val="2"/>
      </rPr>
      <t>u</t>
    </r>
    <r>
      <rPr>
        <sz val="11"/>
        <color theme="3"/>
        <rFont val="Aptos Narrow"/>
        <family val="2"/>
        <scheme val="minor"/>
      </rPr>
      <t xml:space="preserve"> Improve.
That philosophy is at the heart of everything we do at RPM-Academy.</t>
    </r>
  </si>
  <si>
    <t>About RPM-Academy</t>
  </si>
  <si>
    <r>
      <t xml:space="preserve">RPM-Academy is a global online learning community dedicated to helping individuals and organizations build practical skills that improve performance, solve meaningful problems, and create lasting value.
Our learning philosophy is simple: </t>
    </r>
    <r>
      <rPr>
        <b/>
        <sz val="11"/>
        <color theme="1"/>
        <rFont val="Aptos Narrow"/>
        <family val="2"/>
        <scheme val="minor"/>
      </rPr>
      <t>Choose to Learn</t>
    </r>
    <r>
      <rPr>
        <sz val="11"/>
        <color theme="1"/>
        <rFont val="Aptos Narrow"/>
        <family val="2"/>
        <scheme val="minor"/>
      </rPr>
      <t>.
Through affordable, self-paced learning, professional certifications and weekly learning experiences, we help learners continue growing long after a single course has ended.</t>
    </r>
  </si>
  <si>
    <t>Continue Your Learning with RPM-Academy Online &gt;&gt;&gt;&gt;&gt;</t>
  </si>
  <si>
    <t>Explore our online catalogue of 1,000+ and 100+ certificate programs spanning a wide range of relevant and timely topics including the complete Lean Six Sigma and Agile library.  Access free courses when you sign up for a free account - no credit card required.</t>
  </si>
  <si>
    <t>Exclusive Virtual Process Lab Offer</t>
  </si>
  <si>
    <r>
      <t xml:space="preserve">As a participant in the RPM Virtual Process Lab series, you are invited to continue your learning journey with an exclusive 20% Platinum Membership Discount.
To activate an all-access monthly subscription that you can cancel at any time, sign into your FREE account, go to "Catalog", select "Subscribe".
Enter the following coupon code: </t>
    </r>
    <r>
      <rPr>
        <b/>
        <sz val="11"/>
        <color theme="1"/>
        <rFont val="Aptos Narrow"/>
        <family val="2"/>
        <scheme val="minor"/>
      </rPr>
      <t>RPMVPL001</t>
    </r>
    <r>
      <rPr>
        <sz val="11"/>
        <color theme="1"/>
        <rFont val="Aptos Narrow"/>
        <family val="2"/>
        <scheme val="minor"/>
      </rPr>
      <t xml:space="preserve">
Complete the subscription process and the entire library is unlocked. Complete as many courses and certificate programs while your subscription is active.</t>
    </r>
  </si>
  <si>
    <t>Why We Created the RPM Virtual Process Labs</t>
  </si>
  <si>
    <r>
      <t xml:space="preserve">Traditional case studies teach students to analyze data that already exists. RPM Virtual Process Labs were created to provide a different experience. Instead of studying someone else's data, you create your own. Every response is generated by a realistic virtual process that reacts to your decisions. The result is a learning experience that encourages curiosity, experimentation and evidence-based problem solving—much like working with a real process in industry.
Thank you for being among the first engineers to experience the RPM Virtual Process Lab series. Your curiosity, feedback and ideas will help shape future labs and learning experiences.
For help, to offer feedback, or to learn more about RPM-Academy, please visit our website.
</t>
    </r>
    <r>
      <rPr>
        <sz val="11"/>
        <color theme="1"/>
        <rFont val="Wingdings"/>
        <charset val="2"/>
      </rPr>
      <t>u</t>
    </r>
    <r>
      <rPr>
        <sz val="11"/>
        <color theme="1"/>
        <rFont val="Aptos Narrow"/>
        <family val="2"/>
        <scheme val="minor"/>
      </rPr>
      <t xml:space="preserve"> Every process has a story.
</t>
    </r>
    <r>
      <rPr>
        <sz val="11"/>
        <color theme="1"/>
        <rFont val="Wingdings"/>
        <charset val="2"/>
      </rPr>
      <t>u</t>
    </r>
    <r>
      <rPr>
        <sz val="11"/>
        <color theme="1"/>
        <rFont val="Aptos Narrow"/>
        <family val="2"/>
        <scheme val="minor"/>
      </rPr>
      <t xml:space="preserve"> Every experiment reveals part of that story.
</t>
    </r>
    <r>
      <rPr>
        <sz val="11"/>
        <color theme="1"/>
        <rFont val="Wingdings"/>
        <charset val="2"/>
      </rPr>
      <t>u</t>
    </r>
    <r>
      <rPr>
        <sz val="11"/>
        <color theme="1"/>
        <rFont val="Aptos Narrow"/>
        <family val="2"/>
        <scheme val="minor"/>
      </rPr>
      <t xml:space="preserve"> The best engineers never stop asking questions.
</t>
    </r>
    <r>
      <rPr>
        <sz val="11"/>
        <color theme="1"/>
        <rFont val="Wingdings"/>
        <charset val="2"/>
      </rPr>
      <t>u</t>
    </r>
    <r>
      <rPr>
        <sz val="11"/>
        <color theme="1"/>
        <rFont val="Aptos Narrow"/>
        <family val="2"/>
        <scheme val="minor"/>
      </rPr>
      <t xml:space="preserve"> Keep choosing to learn.</t>
    </r>
  </si>
  <si>
    <r>
      <rPr>
        <b/>
        <sz val="18"/>
        <color theme="1"/>
        <rFont val="Aptos Narrow"/>
        <family val="2"/>
        <scheme val="minor"/>
      </rPr>
      <t>Congratulations!</t>
    </r>
    <r>
      <rPr>
        <sz val="11"/>
        <color theme="1"/>
        <rFont val="Aptos Narrow"/>
        <family val="2"/>
        <scheme val="minor"/>
      </rPr>
      <t xml:space="preserve">
You've just completed your first RPM Virtual Process Lab! Today you stepped into the role of a Process Engineer. You investigated an unfamiliar manufacturing process. You designed and analyzed experiments. You interpreted data. You challenged assumptions. You optimized a process. And perhaps most importantly...
You discovered that evidence is more powerful than opinion. And those are the skills that drive continuous improvement in every industry. Take a moment to celebrate what you've accomplished!</t>
    </r>
  </si>
  <si>
    <r>
      <t xml:space="preserve">Part Thickness (mm).  Target: 12.50 mm   </t>
    </r>
    <r>
      <rPr>
        <sz val="11"/>
        <color theme="1"/>
        <rFont val="Symbol"/>
        <family val="1"/>
        <charset val="2"/>
      </rPr>
      <t>±</t>
    </r>
    <r>
      <rPr>
        <sz val="11"/>
        <color theme="1"/>
        <rFont val="Aptos Narrow"/>
        <family val="2"/>
      </rPr>
      <t xml:space="preserve"> 0.15 mm</t>
    </r>
  </si>
  <si>
    <r>
      <rPr>
        <b/>
        <u/>
        <sz val="11"/>
        <color theme="1"/>
        <rFont val="Aptos Narrow"/>
        <family val="2"/>
        <scheme val="minor"/>
      </rPr>
      <t>Suggested Investigation</t>
    </r>
    <r>
      <rPr>
        <sz val="11"/>
        <color theme="1"/>
        <rFont val="Aptos Narrow"/>
        <family val="2"/>
        <scheme val="minor"/>
      </rPr>
      <t xml:space="preserve">
Although several experimental strategies are possible, a typical investigation may include the following steps:
</t>
    </r>
    <r>
      <rPr>
        <b/>
        <sz val="11"/>
        <color theme="1"/>
        <rFont val="Aptos Narrow"/>
        <family val="2"/>
        <scheme val="minor"/>
      </rPr>
      <t>1.</t>
    </r>
    <r>
      <rPr>
        <sz val="11"/>
        <color theme="1"/>
        <rFont val="Aptos Narrow"/>
        <family val="2"/>
        <scheme val="minor"/>
      </rPr>
      <t xml:space="preserve"> Select an appropriate screening Design of Experiments (DOE) to identify potentially significant process variables.
</t>
    </r>
    <r>
      <rPr>
        <b/>
        <sz val="11"/>
        <color theme="1"/>
        <rFont val="Aptos Narrow"/>
        <family val="2"/>
        <scheme val="minor"/>
      </rPr>
      <t>2.</t>
    </r>
    <r>
      <rPr>
        <sz val="11"/>
        <color theme="1"/>
        <rFont val="Aptos Narrow"/>
        <family val="2"/>
        <scheme val="minor"/>
      </rPr>
      <t xml:space="preserve"> Analyze the initial results and evaluate the adequacy of the statistical model.If the results suggest additional information is required (for example, aliasing, curvature or lack of fit), consider augmenting the design (such as a fold-over design) or conducting a higher-resolution experiment thereby increasing the number of trials and combinations.
</t>
    </r>
    <r>
      <rPr>
        <b/>
        <sz val="11"/>
        <color theme="1"/>
        <rFont val="Aptos Narrow"/>
        <family val="2"/>
        <scheme val="minor"/>
      </rPr>
      <t>3.</t>
    </r>
    <r>
      <rPr>
        <sz val="11"/>
        <color theme="1"/>
        <rFont val="Aptos Narrow"/>
        <family val="2"/>
        <scheme val="minor"/>
      </rPr>
      <t xml:space="preserve"> Develop a reduced model containing only statistically significant effects while maintaining engineering judgement.
</t>
    </r>
    <r>
      <rPr>
        <b/>
        <sz val="11"/>
        <color theme="1"/>
        <rFont val="Aptos Narrow"/>
        <family val="2"/>
        <scheme val="minor"/>
      </rPr>
      <t>4.</t>
    </r>
    <r>
      <rPr>
        <sz val="11"/>
        <color theme="1"/>
        <rFont val="Aptos Narrow"/>
        <family val="2"/>
        <scheme val="minor"/>
      </rPr>
      <t xml:space="preserve"> Use your statistical software to determine the operating conditions predicted to achieve the target response.
</t>
    </r>
    <r>
      <rPr>
        <b/>
        <sz val="11"/>
        <color theme="1"/>
        <rFont val="Aptos Narrow"/>
        <family val="2"/>
        <scheme val="minor"/>
      </rPr>
      <t>5.</t>
    </r>
    <r>
      <rPr>
        <sz val="11"/>
        <color theme="1"/>
        <rFont val="Aptos Narrow"/>
        <family val="2"/>
        <scheme val="minor"/>
      </rPr>
      <t xml:space="preserve"> Validate your prediction by entering the optimized factor settings into the "Experiment" worksheet and recording several (5-10 samples) confirmation responses.
</t>
    </r>
    <r>
      <rPr>
        <b/>
        <sz val="11"/>
        <color theme="1"/>
        <rFont val="Aptos Narrow"/>
        <family val="2"/>
        <scheme val="minor"/>
      </rPr>
      <t>6.</t>
    </r>
    <r>
      <rPr>
        <sz val="11"/>
        <color theme="1"/>
        <rFont val="Aptos Narrow"/>
        <family val="2"/>
        <scheme val="minor"/>
      </rPr>
      <t xml:space="preserve"> Compare the individual responses and overall average with the predicted value and discuss the practical implications.</t>
    </r>
  </si>
  <si>
    <r>
      <t xml:space="preserve">Optional But Highly Recommended
</t>
    </r>
    <r>
      <rPr>
        <b/>
        <sz val="11"/>
        <color theme="1"/>
        <rFont val="Aptos Narrow"/>
        <family val="2"/>
        <scheme val="minor"/>
      </rPr>
      <t xml:space="preserve">7. </t>
    </r>
    <r>
      <rPr>
        <sz val="11"/>
        <color theme="1"/>
        <rFont val="Aptos Narrow"/>
        <family val="2"/>
        <scheme val="minor"/>
      </rPr>
      <t>Use your optimized process settings to generate 30 consecutive production samples using the Virtual Process Lab.
Perform a Process Capability Analysis using the following specifications:
Target: 12.50 mm ± 0.15 mm
Then answer the following question: Based on your capability results, would you recommend releasing this process to production? Why or why not?
Engineering Note: For an actual injection molding process, capability studies are typically based on 100–300 consecutive parts collected during an extended production run (often 1–8 hours). The 30-part study used here is intended as an educational demonstration of the capability analysis process.</t>
    </r>
  </si>
  <si>
    <r>
      <t xml:space="preserve">Prepare a concise engineering summary that could be presented to a plant manager or senior leadership team.
Include:
</t>
    </r>
    <r>
      <rPr>
        <b/>
        <sz val="11"/>
        <color theme="1"/>
        <rFont val="Aptos Narrow"/>
        <family val="2"/>
        <scheme val="minor"/>
      </rPr>
      <t>1.</t>
    </r>
    <r>
      <rPr>
        <sz val="11"/>
        <color theme="1"/>
        <rFont val="Aptos Narrow"/>
        <family val="2"/>
        <scheme val="minor"/>
      </rPr>
      <t xml:space="preserve"> Experimental design selected
</t>
    </r>
    <r>
      <rPr>
        <b/>
        <sz val="11"/>
        <color theme="1"/>
        <rFont val="Aptos Narrow"/>
        <family val="2"/>
        <scheme val="minor"/>
      </rPr>
      <t>2.</t>
    </r>
    <r>
      <rPr>
        <sz val="11"/>
        <color theme="1"/>
        <rFont val="Aptos Narrow"/>
        <family val="2"/>
        <scheme val="minor"/>
      </rPr>
      <t xml:space="preserve"> Why this design was appropriate
</t>
    </r>
    <r>
      <rPr>
        <b/>
        <sz val="11"/>
        <color theme="1"/>
        <rFont val="Aptos Narrow"/>
        <family val="2"/>
        <scheme val="minor"/>
      </rPr>
      <t>3.</t>
    </r>
    <r>
      <rPr>
        <sz val="11"/>
        <color theme="1"/>
        <rFont val="Aptos Narrow"/>
        <family val="2"/>
        <scheme val="minor"/>
      </rPr>
      <t xml:space="preserve"> Significant factors, interactions, and any evidence of curvature
</t>
    </r>
    <r>
      <rPr>
        <b/>
        <sz val="11"/>
        <color theme="1"/>
        <rFont val="Aptos Narrow"/>
        <family val="2"/>
        <scheme val="minor"/>
      </rPr>
      <t>4.</t>
    </r>
    <r>
      <rPr>
        <sz val="11"/>
        <color theme="1"/>
        <rFont val="Aptos Narrow"/>
        <family val="2"/>
        <scheme val="minor"/>
      </rPr>
      <t xml:space="preserve"> Final regression model
</t>
    </r>
    <r>
      <rPr>
        <b/>
        <sz val="11"/>
        <color theme="1"/>
        <rFont val="Aptos Narrow"/>
        <family val="2"/>
        <scheme val="minor"/>
      </rPr>
      <t>5.</t>
    </r>
    <r>
      <rPr>
        <sz val="11"/>
        <color theme="1"/>
        <rFont val="Aptos Narrow"/>
        <family val="2"/>
        <scheme val="minor"/>
      </rPr>
      <t xml:space="preserve"> Predicted optimum process settings
</t>
    </r>
    <r>
      <rPr>
        <b/>
        <sz val="11"/>
        <color theme="1"/>
        <rFont val="Aptos Narrow"/>
        <family val="2"/>
        <scheme val="minor"/>
      </rPr>
      <t>6.</t>
    </r>
    <r>
      <rPr>
        <sz val="11"/>
        <color theme="1"/>
        <rFont val="Aptos Narrow"/>
        <family val="2"/>
        <scheme val="minor"/>
      </rPr>
      <t xml:space="preserve"> Confirmation results
</t>
    </r>
    <r>
      <rPr>
        <b/>
        <sz val="11"/>
        <color theme="1"/>
        <rFont val="Aptos Narrow"/>
        <family val="2"/>
        <scheme val="minor"/>
      </rPr>
      <t>7.</t>
    </r>
    <r>
      <rPr>
        <sz val="11"/>
        <color theme="1"/>
        <rFont val="Aptos Narrow"/>
        <family val="2"/>
        <scheme val="minor"/>
      </rPr>
      <t xml:space="preserve"> Capability analysis (if performed)
</t>
    </r>
    <r>
      <rPr>
        <b/>
        <sz val="11"/>
        <color theme="1"/>
        <rFont val="Aptos Narrow"/>
        <family val="2"/>
        <scheme val="minor"/>
      </rPr>
      <t>8.</t>
    </r>
    <r>
      <rPr>
        <sz val="11"/>
        <color theme="1"/>
        <rFont val="Aptos Narrow"/>
        <family val="2"/>
        <scheme val="minor"/>
      </rPr>
      <t xml:space="preserve"> Engineering recommendations for implementation</t>
    </r>
  </si>
  <si>
    <t>Reflection</t>
  </si>
  <si>
    <r>
      <t xml:space="preserve">Before beginning the experiment, you likely had assumptions about which factors mattered most. After completing the study, reflect on the following:
</t>
    </r>
    <r>
      <rPr>
        <sz val="11"/>
        <color theme="1"/>
        <rFont val="Wingdings"/>
        <charset val="2"/>
      </rPr>
      <t></t>
    </r>
    <r>
      <rPr>
        <sz val="11"/>
        <color theme="1"/>
        <rFont val="Aptos Narrow"/>
        <family val="2"/>
      </rPr>
      <t xml:space="preserve"> </t>
    </r>
    <r>
      <rPr>
        <sz val="11"/>
        <color theme="1"/>
        <rFont val="Aptos Narrow"/>
        <family val="2"/>
        <scheme val="minor"/>
      </rPr>
      <t xml:space="preserve">Which assumptions proved correct?
</t>
    </r>
    <r>
      <rPr>
        <sz val="11"/>
        <color theme="1"/>
        <rFont val="Wingdings"/>
        <charset val="2"/>
      </rPr>
      <t></t>
    </r>
    <r>
      <rPr>
        <sz val="11"/>
        <color theme="1"/>
        <rFont val="Aptos Narrow"/>
        <family val="2"/>
      </rPr>
      <t xml:space="preserve"> </t>
    </r>
    <r>
      <rPr>
        <sz val="11"/>
        <color theme="1"/>
        <rFont val="Aptos Narrow"/>
        <family val="2"/>
        <scheme val="minor"/>
      </rPr>
      <t xml:space="preserve">Which assumptions changed?
</t>
    </r>
    <r>
      <rPr>
        <sz val="11"/>
        <color theme="1"/>
        <rFont val="Wingdings"/>
        <charset val="2"/>
      </rPr>
      <t></t>
    </r>
    <r>
      <rPr>
        <sz val="11"/>
        <color theme="1"/>
        <rFont val="Aptos Narrow"/>
        <family val="2"/>
      </rPr>
      <t xml:space="preserve"> </t>
    </r>
    <r>
      <rPr>
        <sz val="11"/>
        <color theme="1"/>
        <rFont val="Aptos Narrow"/>
        <family val="2"/>
        <scheme val="minor"/>
      </rPr>
      <t xml:space="preserve">What surprised you most?
</t>
    </r>
    <r>
      <rPr>
        <sz val="11"/>
        <color theme="1"/>
        <rFont val="Wingdings"/>
        <charset val="2"/>
      </rPr>
      <t></t>
    </r>
    <r>
      <rPr>
        <sz val="11"/>
        <color theme="1"/>
        <rFont val="Aptos Narrow"/>
        <family val="2"/>
      </rPr>
      <t xml:space="preserve"> </t>
    </r>
    <r>
      <rPr>
        <sz val="11"/>
        <color theme="1"/>
        <rFont val="Aptos Narrow"/>
        <family val="2"/>
        <scheme val="minor"/>
      </rPr>
      <t xml:space="preserve">How did the DOE improve your understanding of the process?
</t>
    </r>
    <r>
      <rPr>
        <sz val="11"/>
        <color theme="1"/>
        <rFont val="Wingdings"/>
        <charset val="2"/>
      </rPr>
      <t></t>
    </r>
    <r>
      <rPr>
        <sz val="11"/>
        <color theme="1"/>
        <rFont val="Aptos Narrow"/>
        <family val="2"/>
      </rPr>
      <t xml:space="preserve"> </t>
    </r>
    <r>
      <rPr>
        <sz val="11"/>
        <color theme="1"/>
        <rFont val="Aptos Narrow"/>
        <family val="2"/>
        <scheme val="minor"/>
      </rPr>
      <t>If this were a real manufacturing process, what would you investigate next?</t>
    </r>
  </si>
  <si>
    <r>
      <t xml:space="preserve">There are many ways to conduct an experiment. There are many ways to analyze data. But there is only one way to earn confidence in a decision—through evidence. The purpose of Design of Experiments is not simply to build statistical models. It is to replace assumptions with knowledge, so that better decisions become possible. </t>
    </r>
    <r>
      <rPr>
        <b/>
        <sz val="11"/>
        <color theme="1"/>
        <rFont val="Aptos Narrow"/>
        <family val="2"/>
        <scheme val="minor"/>
      </rPr>
      <t>That is the essence of continuous improvement</t>
    </r>
    <r>
      <rPr>
        <sz val="11"/>
        <color theme="1"/>
        <rFont val="Aptos Narrow"/>
        <family val="2"/>
        <scheme val="minor"/>
      </rPr>
      <t xml:space="preserve">.
</t>
    </r>
    <r>
      <rPr>
        <b/>
        <sz val="11"/>
        <color theme="1"/>
        <rFont val="Aptos Narrow"/>
        <family val="2"/>
        <scheme val="minor"/>
      </rPr>
      <t>Mission Complete!</t>
    </r>
    <r>
      <rPr>
        <sz val="11"/>
        <color theme="1"/>
        <rFont val="Aptos Narrow"/>
        <family val="2"/>
        <scheme val="minor"/>
      </rPr>
      <t xml:space="preserve"> Congratulations! You have just completed the same journey followed by process engineers around the world:
✓ Screened the process
✓ Discovered the vital few factors
✓ Detected curvature
✓ Refined the experiment
✓ Optimized the process
✓ Confirmed the prediction
✓ Evaluated process capability
Whether your experiment took place on a factory floor or inside a Virtual Process Lab, the thinking is exactly the same. The tools may change... The evidence does not.</t>
    </r>
  </si>
  <si>
    <t>Virtual Measurement</t>
  </si>
  <si>
    <t>Enter the factor settings for each DOE trial, then record the measured response in your DOE data sheet.</t>
  </si>
  <si>
    <r>
      <rPr>
        <b/>
        <sz val="11"/>
        <color rgb="FF004E9A"/>
        <rFont val="Aptos Narrow"/>
        <family val="2"/>
        <scheme val="minor"/>
      </rPr>
      <t>🔬 Virtual Process Tip</t>
    </r>
    <r>
      <rPr>
        <sz val="11"/>
        <color theme="1"/>
        <rFont val="Aptos Narrow"/>
        <family val="2"/>
        <scheme val="minor"/>
      </rPr>
      <t xml:space="preserve">
The Virtual Process Lab includes realistic process variation. When Excel recalculates (for example, after pressing </t>
    </r>
    <r>
      <rPr>
        <b/>
        <sz val="11"/>
        <color theme="1"/>
        <rFont val="Aptos Narrow"/>
        <family val="2"/>
        <scheme val="minor"/>
      </rPr>
      <t>F9</t>
    </r>
    <r>
      <rPr>
        <sz val="11"/>
        <color theme="1"/>
        <rFont val="Aptos Narrow"/>
        <family val="2"/>
        <scheme val="minor"/>
      </rPr>
      <t>), another measurement is produced using the same process settings. Use this feature to:
• Collect replicate observations
• Validate optimized settings
• Generate larger samples for capability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</si>
</sst>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09]d/mmm/yy;@"/>
  </numFmts>
  <fonts count="17" x14ac:knownFonts="1">
    <font>
      <sz val="11"/>
      <color theme="1"/>
      <name val="Aptos Narrow"/>
      <family val="2"/>
      <scheme val="minor"/>
    </font>
    <font>
      <b/>
      <sz val="11"/>
      <color theme="1"/>
      <name val="Aptos Narrow"/>
      <family val="2"/>
      <scheme val="minor"/>
    </font>
    <font>
      <sz val="11"/>
      <color theme="1"/>
      <name val="Symbol"/>
      <family val="1"/>
      <charset val="2"/>
    </font>
    <font>
      <sz val="11"/>
      <color theme="1"/>
      <name val="Aptos Narrow"/>
      <family val="2"/>
    </font>
    <font>
      <b/>
      <u/>
      <sz val="11"/>
      <color theme="1"/>
      <name val="Aptos Narrow"/>
      <family val="2"/>
      <scheme val="minor"/>
    </font>
    <font>
      <b/>
      <sz val="11"/>
      <color theme="3"/>
      <name val="Aptos Narrow"/>
      <family val="2"/>
      <scheme val="minor"/>
    </font>
    <font>
      <b/>
      <sz val="14"/>
      <color theme="1"/>
      <name val="Aptos Narrow"/>
      <family val="2"/>
      <scheme val="minor"/>
    </font>
    <font>
      <b/>
      <sz val="16"/>
      <color theme="3"/>
      <name val="Aptos Narrow"/>
      <family val="2"/>
      <scheme val="minor"/>
    </font>
    <font>
      <b/>
      <sz val="14"/>
      <color theme="3"/>
      <name val="Aptos Narrow"/>
      <family val="2"/>
      <scheme val="minor"/>
    </font>
    <font>
      <sz val="11"/>
      <color theme="3"/>
      <name val="Aptos Narrow"/>
      <family val="2"/>
      <scheme val="minor"/>
    </font>
    <font>
      <sz val="11"/>
      <color theme="3"/>
      <name val="Wingdings"/>
      <charset val="2"/>
    </font>
    <font>
      <sz val="11"/>
      <color theme="3"/>
      <name val="Aptos"/>
      <family val="2"/>
    </font>
    <font>
      <sz val="11"/>
      <color theme="1"/>
      <name val="Wingdings"/>
      <charset val="2"/>
    </font>
    <font>
      <b/>
      <sz val="18"/>
      <color theme="1"/>
      <name val="Aptos Narrow"/>
      <family val="2"/>
      <scheme val="minor"/>
    </font>
    <font>
      <u/>
      <sz val="11"/>
      <color theme="1"/>
      <name val="Aptos Narrow"/>
      <family val="2"/>
      <scheme val="minor"/>
    </font>
    <font>
      <b/>
      <sz val="11"/>
      <color rgb="FF004E9A"/>
      <name val="Aptos Narrow"/>
      <family val="2"/>
      <scheme val="minor"/>
    </font>
    <font>
      <b/>
      <sz val="14"/>
      <color rgb="FF004E9A"/>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FFC0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left"/>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xf numFmtId="0" fontId="0" fillId="0" borderId="4" xfId="0" applyBorder="1" applyAlignment="1">
      <alignment wrapText="1"/>
    </xf>
    <xf numFmtId="0" fontId="1" fillId="0" borderId="2" xfId="0" applyFont="1" applyBorder="1" applyAlignment="1">
      <alignment horizontal="left" wrapText="1"/>
    </xf>
    <xf numFmtId="0" fontId="1" fillId="0" borderId="2" xfId="0" applyFont="1" applyBorder="1" applyAlignment="1">
      <alignment horizontal="center" wrapText="1"/>
    </xf>
    <xf numFmtId="0" fontId="0" fillId="0" borderId="1" xfId="0" applyBorder="1" applyAlignment="1">
      <alignment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xf numFmtId="0" fontId="0" fillId="0" borderId="8" xfId="0" applyBorder="1"/>
    <xf numFmtId="0" fontId="0" fillId="0" borderId="10" xfId="0" applyBorder="1"/>
    <xf numFmtId="0" fontId="1" fillId="0" borderId="5" xfId="0" applyFont="1" applyBorder="1" applyAlignment="1">
      <alignment vertical="center"/>
    </xf>
    <xf numFmtId="0" fontId="0" fillId="0" borderId="5" xfId="0" applyBorder="1"/>
    <xf numFmtId="0" fontId="0" fillId="0" borderId="7" xfId="0" applyBorder="1"/>
    <xf numFmtId="0" fontId="0" fillId="0" borderId="9" xfId="0" applyBorder="1"/>
    <xf numFmtId="0" fontId="0" fillId="0" borderId="0" xfId="0"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vertical="center" wrapText="1"/>
    </xf>
    <xf numFmtId="0" fontId="0" fillId="2" borderId="0" xfId="0" applyFill="1"/>
    <xf numFmtId="0" fontId="1" fillId="2" borderId="0" xfId="0" applyFont="1" applyFill="1"/>
    <xf numFmtId="0" fontId="4" fillId="2" borderId="0" xfId="0" applyFont="1" applyFill="1"/>
    <xf numFmtId="0" fontId="0" fillId="2" borderId="0" xfId="0" applyFill="1" applyAlignment="1">
      <alignment horizontal="center"/>
    </xf>
    <xf numFmtId="0" fontId="1" fillId="2" borderId="1" xfId="0" applyFont="1" applyFill="1" applyBorder="1" applyAlignment="1">
      <alignment horizontal="center"/>
    </xf>
    <xf numFmtId="0" fontId="1" fillId="2" borderId="1" xfId="0" applyFont="1" applyFill="1" applyBorder="1"/>
    <xf numFmtId="0" fontId="0" fillId="5" borderId="1" xfId="0" applyFill="1" applyBorder="1" applyAlignment="1">
      <alignment horizontal="center"/>
    </xf>
    <xf numFmtId="164" fontId="0" fillId="4" borderId="1" xfId="0" applyNumberFormat="1" applyFill="1" applyBorder="1" applyAlignment="1">
      <alignment horizontal="center"/>
    </xf>
    <xf numFmtId="165" fontId="0" fillId="0" borderId="0" xfId="0" applyNumberFormat="1" applyAlignment="1">
      <alignment horizontal="left" vertical="center" wrapText="1"/>
    </xf>
    <xf numFmtId="0" fontId="1" fillId="5" borderId="7" xfId="0" applyFont="1" applyFill="1" applyBorder="1" applyAlignment="1">
      <alignment vertical="center"/>
    </xf>
    <xf numFmtId="0" fontId="0" fillId="5" borderId="8" xfId="0" applyFill="1" applyBorder="1"/>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pplyProtection="1">
      <alignment horizontal="center"/>
      <protection locked="0"/>
    </xf>
    <xf numFmtId="0" fontId="7" fillId="2" borderId="0" xfId="0" applyFont="1" applyFill="1" applyAlignment="1">
      <alignment horizontal="center"/>
    </xf>
    <xf numFmtId="0" fontId="0" fillId="2" borderId="0" xfId="0" applyFill="1" applyAlignment="1">
      <alignment horizontal="left" vertical="top" wrapText="1"/>
    </xf>
    <xf numFmtId="0" fontId="8" fillId="2" borderId="0" xfId="0" applyFont="1" applyFill="1"/>
    <xf numFmtId="0" fontId="9" fillId="2" borderId="0" xfId="0" applyFont="1" applyFill="1" applyAlignment="1">
      <alignment wrapText="1"/>
    </xf>
    <xf numFmtId="0" fontId="5" fillId="2" borderId="0" xfId="0" applyFont="1" applyFill="1"/>
    <xf numFmtId="0" fontId="14" fillId="2" borderId="0" xfId="0" applyFont="1" applyFill="1" applyAlignment="1">
      <alignment wrapText="1"/>
    </xf>
    <xf numFmtId="0" fontId="0" fillId="2" borderId="0" xfId="0" applyFill="1" applyAlignment="1">
      <alignment wrapText="1"/>
    </xf>
    <xf numFmtId="0" fontId="0" fillId="0" borderId="0" xfId="0" applyAlignment="1">
      <alignment wrapText="1"/>
    </xf>
    <xf numFmtId="0" fontId="1" fillId="0" borderId="5" xfId="0" applyFont="1" applyBorder="1" applyAlignment="1">
      <alignment vertical="center"/>
    </xf>
    <xf numFmtId="0" fontId="0" fillId="0" borderId="6" xfId="0" applyBorder="1"/>
    <xf numFmtId="0" fontId="16" fillId="2" borderId="0" xfId="0" applyFont="1" applyFill="1"/>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rpm-academy.com/contact-us" TargetMode="External"/><Relationship Id="rId2" Type="http://schemas.openxmlformats.org/officeDocument/2006/relationships/hyperlink" Target="https://platinum-rpmacademy.talentlms.com/" TargetMode="Externa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8</xdr:row>
      <xdr:rowOff>152401</xdr:rowOff>
    </xdr:to>
    <xdr:pic>
      <xdr:nvPicPr>
        <xdr:cNvPr id="2" name="Picture 1">
          <a:extLst>
            <a:ext uri="{FF2B5EF4-FFF2-40B4-BE49-F238E27FC236}">
              <a16:creationId xmlns:a16="http://schemas.microsoft.com/office/drawing/2014/main" id="{05DE7D25-7413-06AD-5631-0EF62AB03307}"/>
            </a:ext>
          </a:extLst>
        </xdr:cNvPr>
        <xdr:cNvPicPr>
          <a:picLocks noChangeAspect="1"/>
        </xdr:cNvPicPr>
      </xdr:nvPicPr>
      <xdr:blipFill>
        <a:blip xmlns:r="http://schemas.openxmlformats.org/officeDocument/2006/relationships" r:embed="rId1"/>
        <a:stretch>
          <a:fillRect/>
        </a:stretch>
      </xdr:blipFill>
      <xdr:spPr>
        <a:xfrm>
          <a:off x="0" y="1"/>
          <a:ext cx="7924800" cy="1676400"/>
        </a:xfrm>
        <a:prstGeom prst="rect">
          <a:avLst/>
        </a:prstGeom>
      </xdr:spPr>
    </xdr:pic>
    <xdr:clientData/>
  </xdr:twoCellAnchor>
  <xdr:twoCellAnchor editAs="oneCell">
    <xdr:from>
      <xdr:col>0</xdr:col>
      <xdr:colOff>19050</xdr:colOff>
      <xdr:row>17</xdr:row>
      <xdr:rowOff>104775</xdr:rowOff>
    </xdr:from>
    <xdr:to>
      <xdr:col>0</xdr:col>
      <xdr:colOff>7810500</xdr:colOff>
      <xdr:row>21</xdr:row>
      <xdr:rowOff>63692</xdr:rowOff>
    </xdr:to>
    <xdr:pic>
      <xdr:nvPicPr>
        <xdr:cNvPr id="4" name="Picture 3">
          <a:extLst>
            <a:ext uri="{FF2B5EF4-FFF2-40B4-BE49-F238E27FC236}">
              <a16:creationId xmlns:a16="http://schemas.microsoft.com/office/drawing/2014/main" id="{139AD6B3-4305-8EBF-FB53-166DBE67162C}"/>
            </a:ext>
          </a:extLst>
        </xdr:cNvPr>
        <xdr:cNvPicPr>
          <a:picLocks noChangeAspect="1"/>
        </xdr:cNvPicPr>
      </xdr:nvPicPr>
      <xdr:blipFill>
        <a:blip xmlns:r="http://schemas.openxmlformats.org/officeDocument/2006/relationships" r:embed="rId2"/>
        <a:stretch>
          <a:fillRect/>
        </a:stretch>
      </xdr:blipFill>
      <xdr:spPr>
        <a:xfrm>
          <a:off x="19050" y="7553325"/>
          <a:ext cx="7791450" cy="720917"/>
        </a:xfrm>
        <a:prstGeom prst="rect">
          <a:avLst/>
        </a:prstGeom>
      </xdr:spPr>
    </xdr:pic>
    <xdr:clientData/>
  </xdr:twoCellAnchor>
  <xdr:twoCellAnchor editAs="oneCell">
    <xdr:from>
      <xdr:col>0</xdr:col>
      <xdr:colOff>304800</xdr:colOff>
      <xdr:row>24</xdr:row>
      <xdr:rowOff>171450</xdr:rowOff>
    </xdr:from>
    <xdr:to>
      <xdr:col>0</xdr:col>
      <xdr:colOff>4696438</xdr:colOff>
      <xdr:row>30</xdr:row>
      <xdr:rowOff>181136</xdr:rowOff>
    </xdr:to>
    <xdr:pic>
      <xdr:nvPicPr>
        <xdr:cNvPr id="5" name="Picture 4">
          <a:extLst>
            <a:ext uri="{FF2B5EF4-FFF2-40B4-BE49-F238E27FC236}">
              <a16:creationId xmlns:a16="http://schemas.microsoft.com/office/drawing/2014/main" id="{01C2D41D-CAEF-AB3A-3480-870860FB3FDB}"/>
            </a:ext>
          </a:extLst>
        </xdr:cNvPr>
        <xdr:cNvPicPr>
          <a:picLocks noChangeAspect="1"/>
        </xdr:cNvPicPr>
      </xdr:nvPicPr>
      <xdr:blipFill>
        <a:blip xmlns:r="http://schemas.openxmlformats.org/officeDocument/2006/relationships" r:embed="rId3"/>
        <a:stretch>
          <a:fillRect/>
        </a:stretch>
      </xdr:blipFill>
      <xdr:spPr>
        <a:xfrm>
          <a:off x="304800" y="9001125"/>
          <a:ext cx="4391638"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47625</xdr:colOff>
      <xdr:row>12</xdr:row>
      <xdr:rowOff>9525</xdr:rowOff>
    </xdr:from>
    <xdr:to>
      <xdr:col>4</xdr:col>
      <xdr:colOff>323850</xdr:colOff>
      <xdr:row>21</xdr:row>
      <xdr:rowOff>9525</xdr:rowOff>
    </xdr:to>
    <xdr:sp macro="" textlink="">
      <xdr:nvSpPr>
        <xdr:cNvPr id="2" name="Right Brace 1">
          <a:extLst>
            <a:ext uri="{FF2B5EF4-FFF2-40B4-BE49-F238E27FC236}">
              <a16:creationId xmlns:a16="http://schemas.microsoft.com/office/drawing/2014/main" id="{98CCB9C0-CE60-E7C9-C430-99AB46FC138F}"/>
            </a:ext>
          </a:extLst>
        </xdr:cNvPr>
        <xdr:cNvSpPr/>
      </xdr:nvSpPr>
      <xdr:spPr>
        <a:xfrm>
          <a:off x="2552700" y="2295525"/>
          <a:ext cx="276225" cy="1714500"/>
        </a:xfrm>
        <a:prstGeom prst="rightBrace">
          <a:avLst>
            <a:gd name="adj1" fmla="val 41666"/>
            <a:gd name="adj2" fmla="val 50000"/>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xdr:rowOff>
    </xdr:from>
    <xdr:to>
      <xdr:col>1</xdr:col>
      <xdr:colOff>0</xdr:colOff>
      <xdr:row>11</xdr:row>
      <xdr:rowOff>0</xdr:rowOff>
    </xdr:to>
    <xdr:pic>
      <xdr:nvPicPr>
        <xdr:cNvPr id="5" name="Picture 4">
          <a:extLst>
            <a:ext uri="{FF2B5EF4-FFF2-40B4-BE49-F238E27FC236}">
              <a16:creationId xmlns:a16="http://schemas.microsoft.com/office/drawing/2014/main" id="{DA2B8593-09AF-DEB8-362E-6ABE85BAFF01}"/>
            </a:ext>
          </a:extLst>
        </xdr:cNvPr>
        <xdr:cNvPicPr>
          <a:picLocks noChangeAspect="1"/>
        </xdr:cNvPicPr>
      </xdr:nvPicPr>
      <xdr:blipFill>
        <a:blip xmlns:r="http://schemas.openxmlformats.org/officeDocument/2006/relationships" r:embed="rId1"/>
        <a:stretch>
          <a:fillRect/>
        </a:stretch>
      </xdr:blipFill>
      <xdr:spPr>
        <a:xfrm>
          <a:off x="0" y="3"/>
          <a:ext cx="7924800" cy="2095497"/>
        </a:xfrm>
        <a:prstGeom prst="rect">
          <a:avLst/>
        </a:prstGeom>
      </xdr:spPr>
    </xdr:pic>
    <xdr:clientData/>
  </xdr:twoCellAnchor>
  <xdr:twoCellAnchor>
    <xdr:from>
      <xdr:col>0</xdr:col>
      <xdr:colOff>3676649</xdr:colOff>
      <xdr:row>18</xdr:row>
      <xdr:rowOff>95250</xdr:rowOff>
    </xdr:from>
    <xdr:to>
      <xdr:col>0</xdr:col>
      <xdr:colOff>5553074</xdr:colOff>
      <xdr:row>20</xdr:row>
      <xdr:rowOff>104775</xdr:rowOff>
    </xdr:to>
    <xdr:sp macro="" textlink="">
      <xdr:nvSpPr>
        <xdr:cNvPr id="6" name="Flowchart: Terminator 5">
          <a:hlinkClick xmlns:r="http://schemas.openxmlformats.org/officeDocument/2006/relationships" r:id="rId2"/>
          <a:extLst>
            <a:ext uri="{FF2B5EF4-FFF2-40B4-BE49-F238E27FC236}">
              <a16:creationId xmlns:a16="http://schemas.microsoft.com/office/drawing/2014/main" id="{90539FEB-BEA1-9869-73E5-6E43AECC324C}"/>
            </a:ext>
          </a:extLst>
        </xdr:cNvPr>
        <xdr:cNvSpPr/>
      </xdr:nvSpPr>
      <xdr:spPr>
        <a:xfrm>
          <a:off x="3676649" y="8801100"/>
          <a:ext cx="1876425" cy="390525"/>
        </a:xfrm>
        <a:prstGeom prst="flowChartTerminator">
          <a:avLst/>
        </a:prstGeom>
        <a:solidFill>
          <a:srgbClr val="004E9A"/>
        </a:solidFill>
        <a:ln w="9525">
          <a:noFill/>
        </a:ln>
        <a:effectLst>
          <a:outerShdw blurRad="50800" dist="38100" dir="2700000" algn="tl" rotWithShape="0">
            <a:prstClr val="black">
              <a:alpha val="40000"/>
            </a:prstClr>
          </a:outerShdw>
        </a:effectLst>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CA" sz="1100" b="1"/>
            <a:t>Sign up for</a:t>
          </a:r>
          <a:r>
            <a:rPr lang="en-CA" sz="1100" b="1" baseline="0"/>
            <a:t> a FREE account</a:t>
          </a:r>
          <a:endParaRPr lang="en-CA" sz="1100" b="1"/>
        </a:p>
      </xdr:txBody>
    </xdr:sp>
    <xdr:clientData/>
  </xdr:twoCellAnchor>
  <xdr:twoCellAnchor>
    <xdr:from>
      <xdr:col>0</xdr:col>
      <xdr:colOff>5524499</xdr:colOff>
      <xdr:row>29</xdr:row>
      <xdr:rowOff>1419225</xdr:rowOff>
    </xdr:from>
    <xdr:to>
      <xdr:col>0</xdr:col>
      <xdr:colOff>7400924</xdr:colOff>
      <xdr:row>29</xdr:row>
      <xdr:rowOff>1809750</xdr:rowOff>
    </xdr:to>
    <xdr:sp macro="" textlink="">
      <xdr:nvSpPr>
        <xdr:cNvPr id="7" name="Flowchart: Terminator 6">
          <a:hlinkClick xmlns:r="http://schemas.openxmlformats.org/officeDocument/2006/relationships" r:id="rId3"/>
          <a:extLst>
            <a:ext uri="{FF2B5EF4-FFF2-40B4-BE49-F238E27FC236}">
              <a16:creationId xmlns:a16="http://schemas.microsoft.com/office/drawing/2014/main" id="{0F4686F0-AAA2-A976-7A12-37AEA2DCC1EB}"/>
            </a:ext>
          </a:extLst>
        </xdr:cNvPr>
        <xdr:cNvSpPr/>
      </xdr:nvSpPr>
      <xdr:spPr>
        <a:xfrm>
          <a:off x="5524499" y="14173200"/>
          <a:ext cx="1876425" cy="390525"/>
        </a:xfrm>
        <a:prstGeom prst="flowChartTerminator">
          <a:avLst/>
        </a:prstGeom>
        <a:solidFill>
          <a:srgbClr val="004E9A"/>
        </a:solidFill>
        <a:ln w="9525">
          <a:noFill/>
        </a:ln>
        <a:effectLst>
          <a:outerShdw blurRad="50800" dist="38100" dir="2700000" algn="tl" rotWithShape="0">
            <a:prstClr val="black">
              <a:alpha val="40000"/>
            </a:prstClr>
          </a:outerShdw>
        </a:effectLst>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CA" sz="1100" b="1"/>
            <a:t>www.rpm-academy.com</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542925</xdr:colOff>
      <xdr:row>18</xdr:row>
      <xdr:rowOff>152400</xdr:rowOff>
    </xdr:from>
    <xdr:ext cx="5577937" cy="3295650"/>
    <xdr:sp macro="" textlink="">
      <xdr:nvSpPr>
        <xdr:cNvPr id="2" name="TextBox 1">
          <a:extLst>
            <a:ext uri="{FF2B5EF4-FFF2-40B4-BE49-F238E27FC236}">
              <a16:creationId xmlns:a16="http://schemas.microsoft.com/office/drawing/2014/main" id="{C464D1D3-E46B-88FF-C327-241BBE109F9A}"/>
            </a:ext>
          </a:extLst>
        </xdr:cNvPr>
        <xdr:cNvSpPr txBox="1"/>
      </xdr:nvSpPr>
      <xdr:spPr>
        <a:xfrm>
          <a:off x="8096250" y="3581400"/>
          <a:ext cx="5577937" cy="329565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b="1"/>
            <a:t>Model Calibration Log</a:t>
          </a:r>
        </a:p>
        <a:p>
          <a:endParaRPr lang="en-CA" b="1"/>
        </a:p>
        <a:p>
          <a:r>
            <a:rPr lang="en-CA" b="1" u="sng"/>
            <a:t>Version</a:t>
          </a:r>
          <a:r>
            <a:rPr lang="en-CA" b="1"/>
            <a:t>	</a:t>
          </a:r>
          <a:r>
            <a:rPr lang="en-CA" b="1" u="sng"/>
            <a:t>Change</a:t>
          </a:r>
          <a:r>
            <a:rPr lang="en-CA" b="1"/>
            <a:t>			</a:t>
          </a:r>
          <a:r>
            <a:rPr lang="en-CA" b="1" u="sng"/>
            <a:t>Reason</a:t>
          </a:r>
        </a:p>
        <a:p>
          <a:r>
            <a:rPr lang="en-CA"/>
            <a:t>0.10	Initial coefficients		First engine</a:t>
          </a:r>
        </a:p>
        <a:p>
          <a:r>
            <a:rPr lang="en-CA"/>
            <a:t>0.11	Increase Pressure effect		Trial 4 too low</a:t>
          </a:r>
        </a:p>
        <a:p>
          <a:r>
            <a:rPr lang="en-CA"/>
            <a:t>0.11	Increase Pressure×Vent interaction	Desired engineering behaviour</a:t>
          </a:r>
        </a:p>
        <a:p>
          <a:r>
            <a:rPr lang="en-CA"/>
            <a:t>0.11	Reduce Supplier penalty		Prevent masking</a:t>
          </a:r>
        </a:p>
        <a:p>
          <a:endParaRPr lang="en-CA" sz="1100"/>
        </a:p>
        <a:p>
          <a:endParaRPr lang="en-CA" sz="1100"/>
        </a:p>
        <a:p>
          <a:r>
            <a:rPr lang="en-CA" sz="1100" b="1"/>
            <a:t>Note/Next Steps</a:t>
          </a:r>
        </a:p>
        <a:p>
          <a:endParaRPr lang="en-CA" sz="1100"/>
        </a:p>
        <a:p>
          <a:r>
            <a:rPr lang="en-CA"/>
            <a:t>Some ideas already rattling around in my head:</a:t>
          </a:r>
        </a:p>
        <a:p>
          <a:r>
            <a:rPr lang="en-CA"/>
            <a:t>- A deterministic alternative to </a:t>
          </a:r>
          <a:r>
            <a:rPr lang="en-CA" sz="1100">
              <a:solidFill>
                <a:schemeClr val="tx1"/>
              </a:solidFill>
              <a:latin typeface="+mn-lt"/>
              <a:ea typeface="+mn-ea"/>
              <a:cs typeface="+mn-cs"/>
            </a:rPr>
            <a:t>RAND()</a:t>
          </a:r>
          <a:r>
            <a:rPr lang="en-CA"/>
            <a:t> for repeatable experiments. </a:t>
          </a:r>
        </a:p>
        <a:p>
          <a:r>
            <a:rPr lang="en-CA"/>
            <a:t>- Multiple hidden process models (Easy, Intermediate, Expert). </a:t>
          </a:r>
        </a:p>
        <a:p>
          <a:r>
            <a:rPr lang="en-CA"/>
            <a:t>- Instructor-controlled noise levels. </a:t>
          </a:r>
        </a:p>
        <a:p>
          <a:r>
            <a:rPr lang="en-CA"/>
            <a:t>- Different measurement systems with varying repeatability. </a:t>
          </a:r>
        </a:p>
        <a:p>
          <a:r>
            <a:rPr lang="en-CA"/>
            <a:t>- An optional "machine drift" mode for advanced students. </a:t>
          </a:r>
        </a:p>
        <a:p>
          <a:r>
            <a:rPr lang="en-CA"/>
            <a:t>- The ability to swap the entire engineering story while leaving the engine untouched.</a:t>
          </a:r>
          <a:endParaRPr lang="en-CA"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228601</xdr:colOff>
      <xdr:row>12</xdr:row>
      <xdr:rowOff>9525</xdr:rowOff>
    </xdr:from>
    <xdr:ext cx="4038600" cy="1133475"/>
    <xdr:sp macro="" textlink="">
      <xdr:nvSpPr>
        <xdr:cNvPr id="2" name="TextBox 1">
          <a:extLst>
            <a:ext uri="{FF2B5EF4-FFF2-40B4-BE49-F238E27FC236}">
              <a16:creationId xmlns:a16="http://schemas.microsoft.com/office/drawing/2014/main" id="{0A2B6D2C-F22D-1D34-27A8-007C25EC44F1}"/>
            </a:ext>
          </a:extLst>
        </xdr:cNvPr>
        <xdr:cNvSpPr txBox="1"/>
      </xdr:nvSpPr>
      <xdr:spPr>
        <a:xfrm>
          <a:off x="4314826" y="2295525"/>
          <a:ext cx="4038600" cy="113347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a:t>June 30, 2026 — RPM Virtual Process Engine Version 1.0 successfully validated using a Resolution III screening design followed by a fold-over augmentation. The engine demonstrated realistic main effects, recoverable interactions, detectable curvature, appropriate random variation, and an adequate final regression model with no significant lack of fit.</a:t>
          </a:r>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B1BBC-93D8-45E7-8207-A3416C5DF987}">
  <dimension ref="A1:A57"/>
  <sheetViews>
    <sheetView tabSelected="1" workbookViewId="0">
      <pane ySplit="10" topLeftCell="A11" activePane="bottomLeft" state="frozen"/>
      <selection pane="bottomLeft" activeCell="A53" sqref="A53"/>
    </sheetView>
  </sheetViews>
  <sheetFormatPr defaultColWidth="0" defaultRowHeight="15" zeroHeight="1" x14ac:dyDescent="0.25"/>
  <cols>
    <col min="1" max="1" width="118.85546875" style="31" customWidth="1"/>
    <col min="2" max="16384" width="9.140625" style="31" hidden="1"/>
  </cols>
  <sheetData>
    <row r="1" spans="1:1" x14ac:dyDescent="0.25"/>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ht="21" x14ac:dyDescent="0.35">
      <c r="A10" s="46" t="s">
        <v>143</v>
      </c>
    </row>
    <row r="11" spans="1:1" x14ac:dyDescent="0.25"/>
    <row r="12" spans="1:1" ht="168" customHeight="1" x14ac:dyDescent="0.25">
      <c r="A12" s="47" t="s">
        <v>144</v>
      </c>
    </row>
    <row r="13" spans="1:1" ht="183.75" x14ac:dyDescent="0.25">
      <c r="A13" s="49" t="s">
        <v>150</v>
      </c>
    </row>
    <row r="14" spans="1:1" x14ac:dyDescent="0.25"/>
    <row r="15" spans="1:1" ht="18.75" x14ac:dyDescent="0.3">
      <c r="A15" s="48" t="s">
        <v>145</v>
      </c>
    </row>
    <row r="16" spans="1:1" x14ac:dyDescent="0.25"/>
    <row r="17" spans="1:1" x14ac:dyDescent="0.25">
      <c r="A17" s="31" t="s">
        <v>146</v>
      </c>
    </row>
    <row r="18" spans="1:1" x14ac:dyDescent="0.25"/>
    <row r="19" spans="1:1" x14ac:dyDescent="0.25"/>
    <row r="20" spans="1:1" x14ac:dyDescent="0.25"/>
    <row r="21" spans="1:1" x14ac:dyDescent="0.25"/>
    <row r="22" spans="1:1" x14ac:dyDescent="0.25"/>
    <row r="23" spans="1:1" x14ac:dyDescent="0.25"/>
    <row r="24" spans="1:1" ht="18.75" x14ac:dyDescent="0.3">
      <c r="A24" s="48" t="s">
        <v>147</v>
      </c>
    </row>
    <row r="25" spans="1:1" x14ac:dyDescent="0.25"/>
    <row r="26" spans="1:1" x14ac:dyDescent="0.25"/>
    <row r="27" spans="1:1" x14ac:dyDescent="0.25"/>
    <row r="28" spans="1:1" x14ac:dyDescent="0.25"/>
    <row r="29" spans="1:1" x14ac:dyDescent="0.25"/>
    <row r="30" spans="1:1" x14ac:dyDescent="0.25"/>
    <row r="31" spans="1:1" x14ac:dyDescent="0.25"/>
    <row r="32" spans="1:1" x14ac:dyDescent="0.25"/>
    <row r="33" spans="1:1" ht="18.75" x14ac:dyDescent="0.3">
      <c r="A33" s="48" t="s">
        <v>148</v>
      </c>
    </row>
    <row r="34" spans="1:1" x14ac:dyDescent="0.25"/>
    <row r="35" spans="1:1" x14ac:dyDescent="0.25">
      <c r="A35" s="31" t="s">
        <v>165</v>
      </c>
    </row>
    <row r="36" spans="1:1" x14ac:dyDescent="0.25"/>
    <row r="37" spans="1:1" x14ac:dyDescent="0.25">
      <c r="A37" s="31" t="s">
        <v>149</v>
      </c>
    </row>
    <row r="38" spans="1:1" x14ac:dyDescent="0.25"/>
    <row r="39" spans="1:1" ht="18.75" x14ac:dyDescent="0.3">
      <c r="A39" s="48" t="s">
        <v>153</v>
      </c>
    </row>
    <row r="40" spans="1:1" x14ac:dyDescent="0.25"/>
    <row r="41" spans="1:1" ht="90" x14ac:dyDescent="0.25">
      <c r="A41" s="44" t="s">
        <v>151</v>
      </c>
    </row>
    <row r="42" spans="1:1" x14ac:dyDescent="0.25"/>
    <row r="43" spans="1:1" ht="195" x14ac:dyDescent="0.25">
      <c r="A43" s="44" t="s">
        <v>166</v>
      </c>
    </row>
    <row r="44" spans="1:1" x14ac:dyDescent="0.25">
      <c r="A44" s="44"/>
    </row>
    <row r="45" spans="1:1" ht="210" x14ac:dyDescent="0.25">
      <c r="A45" s="51" t="s">
        <v>167</v>
      </c>
    </row>
    <row r="46" spans="1:1" x14ac:dyDescent="0.25"/>
    <row r="47" spans="1:1" ht="18.75" x14ac:dyDescent="0.3">
      <c r="A47" s="48" t="s">
        <v>152</v>
      </c>
    </row>
    <row r="48" spans="1:1" x14ac:dyDescent="0.25"/>
    <row r="49" spans="1:1" ht="180" x14ac:dyDescent="0.25">
      <c r="A49" s="44" t="s">
        <v>168</v>
      </c>
    </row>
    <row r="50" spans="1:1" x14ac:dyDescent="0.25">
      <c r="A50" s="44"/>
    </row>
    <row r="51" spans="1:1" ht="18.75" x14ac:dyDescent="0.3">
      <c r="A51" s="48" t="s">
        <v>169</v>
      </c>
    </row>
    <row r="52" spans="1:1" ht="120" x14ac:dyDescent="0.25">
      <c r="A52" s="44" t="s">
        <v>170</v>
      </c>
    </row>
    <row r="53" spans="1:1" x14ac:dyDescent="0.25"/>
    <row r="54" spans="1:1" ht="18.75" x14ac:dyDescent="0.3">
      <c r="A54" s="48" t="s">
        <v>154</v>
      </c>
    </row>
    <row r="55" spans="1:1" x14ac:dyDescent="0.25"/>
    <row r="56" spans="1:1" ht="240" x14ac:dyDescent="0.25">
      <c r="A56" s="44" t="s">
        <v>171</v>
      </c>
    </row>
    <row r="57" spans="1:1" x14ac:dyDescent="0.25"/>
  </sheetData>
  <sheetProtection algorithmName="SHA-512" hashValue="CyKWpG565X1w8hrY4ZCgqrTeHh97BmrhtKnTcvrPJ3WDg3BPBE/F9tljS1pcDG6Qwc4lK2iUR/vtfQ7KFERKDQ==" saltValue="jh4bMnGtFHhOOYWQy0Or7Q=="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F4625-B0E4-415D-81B1-5C6437699858}">
  <dimension ref="A1:J29"/>
  <sheetViews>
    <sheetView workbookViewId="0">
      <selection activeCell="D13" sqref="D13"/>
    </sheetView>
  </sheetViews>
  <sheetFormatPr defaultRowHeight="15" x14ac:dyDescent="0.25"/>
  <cols>
    <col min="1" max="3" width="9.140625" style="31"/>
    <col min="4" max="4" width="10.140625" style="31" customWidth="1"/>
    <col min="5" max="16384" width="9.140625" style="31"/>
  </cols>
  <sheetData>
    <row r="1" spans="1:10" x14ac:dyDescent="0.25">
      <c r="A1" s="32" t="s">
        <v>111</v>
      </c>
      <c r="B1" s="32"/>
    </row>
    <row r="2" spans="1:10" x14ac:dyDescent="0.25">
      <c r="A2" s="32"/>
      <c r="B2" s="32"/>
    </row>
    <row r="3" spans="1:10" ht="18.75" x14ac:dyDescent="0.3">
      <c r="A3" s="56" t="s">
        <v>116</v>
      </c>
      <c r="B3" s="32"/>
    </row>
    <row r="4" spans="1:10" x14ac:dyDescent="0.25">
      <c r="A4" s="32"/>
      <c r="B4" s="32"/>
    </row>
    <row r="5" spans="1:10" ht="18.75" x14ac:dyDescent="0.3">
      <c r="A5" s="56" t="s">
        <v>112</v>
      </c>
      <c r="B5" s="32"/>
    </row>
    <row r="6" spans="1:10" x14ac:dyDescent="0.25">
      <c r="A6" s="32"/>
      <c r="B6" s="32"/>
    </row>
    <row r="7" spans="1:10" x14ac:dyDescent="0.25">
      <c r="A7" s="32" t="s">
        <v>111</v>
      </c>
      <c r="B7" s="32"/>
    </row>
    <row r="9" spans="1:10" x14ac:dyDescent="0.25">
      <c r="A9" s="52" t="s">
        <v>173</v>
      </c>
      <c r="B9" s="53"/>
      <c r="C9" s="53"/>
      <c r="D9" s="53"/>
      <c r="E9" s="53"/>
      <c r="F9" s="53"/>
      <c r="G9" s="53"/>
      <c r="H9" s="53"/>
      <c r="I9" s="53"/>
      <c r="J9" s="53"/>
    </row>
    <row r="10" spans="1:10" x14ac:dyDescent="0.25">
      <c r="D10" s="34"/>
    </row>
    <row r="11" spans="1:10" x14ac:dyDescent="0.25">
      <c r="A11" s="33" t="s">
        <v>114</v>
      </c>
      <c r="D11" s="34"/>
    </row>
    <row r="12" spans="1:10" x14ac:dyDescent="0.25">
      <c r="D12" s="34"/>
    </row>
    <row r="13" spans="1:10" x14ac:dyDescent="0.25">
      <c r="A13" s="31" t="s">
        <v>0</v>
      </c>
      <c r="D13" s="45">
        <v>208.05</v>
      </c>
    </row>
    <row r="14" spans="1:10" x14ac:dyDescent="0.25">
      <c r="D14" s="34"/>
    </row>
    <row r="15" spans="1:10" x14ac:dyDescent="0.25">
      <c r="A15" s="31" t="s">
        <v>1</v>
      </c>
      <c r="D15" s="45">
        <v>92.73</v>
      </c>
    </row>
    <row r="16" spans="1:10" x14ac:dyDescent="0.25">
      <c r="D16" s="34"/>
      <c r="F16" s="52" t="s">
        <v>142</v>
      </c>
      <c r="G16" s="53"/>
      <c r="H16" s="53"/>
      <c r="I16" s="53"/>
      <c r="J16" s="53"/>
    </row>
    <row r="17" spans="1:10" x14ac:dyDescent="0.25">
      <c r="A17" s="31" t="s">
        <v>54</v>
      </c>
      <c r="D17" s="45">
        <v>15.13</v>
      </c>
      <c r="F17" s="53"/>
      <c r="G17" s="53"/>
      <c r="H17" s="53"/>
      <c r="I17" s="53"/>
      <c r="J17" s="53"/>
    </row>
    <row r="18" spans="1:10" x14ac:dyDescent="0.25">
      <c r="D18" s="34"/>
      <c r="F18" s="53"/>
      <c r="G18" s="53"/>
      <c r="H18" s="53"/>
      <c r="I18" s="53"/>
      <c r="J18" s="53"/>
    </row>
    <row r="19" spans="1:10" x14ac:dyDescent="0.25">
      <c r="A19" s="31" t="s">
        <v>2</v>
      </c>
      <c r="D19" s="45" t="s">
        <v>37</v>
      </c>
    </row>
    <row r="20" spans="1:10" x14ac:dyDescent="0.25">
      <c r="D20" s="34"/>
    </row>
    <row r="21" spans="1:10" x14ac:dyDescent="0.25">
      <c r="A21" s="31" t="s">
        <v>3</v>
      </c>
      <c r="D21" s="45" t="s">
        <v>39</v>
      </c>
    </row>
    <row r="23" spans="1:10" x14ac:dyDescent="0.25">
      <c r="A23" s="31" t="s">
        <v>113</v>
      </c>
    </row>
    <row r="25" spans="1:10" x14ac:dyDescent="0.25">
      <c r="A25" s="32" t="s">
        <v>115</v>
      </c>
    </row>
    <row r="26" spans="1:10" x14ac:dyDescent="0.25">
      <c r="D26" s="36" t="s">
        <v>8</v>
      </c>
      <c r="E26" s="35" t="s">
        <v>118</v>
      </c>
    </row>
    <row r="27" spans="1:10" x14ac:dyDescent="0.25">
      <c r="A27" s="31" t="s">
        <v>172</v>
      </c>
      <c r="D27" s="38">
        <f ca="1">Final_Thickness</f>
        <v>12.568790858516648</v>
      </c>
      <c r="E27" s="37" t="s">
        <v>117</v>
      </c>
    </row>
    <row r="29" spans="1:10" ht="127.5" customHeight="1" x14ac:dyDescent="0.25">
      <c r="A29" s="52" t="s">
        <v>174</v>
      </c>
      <c r="B29" s="53"/>
      <c r="C29" s="53"/>
      <c r="D29" s="53"/>
      <c r="E29" s="53"/>
      <c r="F29" s="53"/>
      <c r="G29" s="53"/>
      <c r="H29" s="53"/>
      <c r="I29" s="53"/>
      <c r="J29" s="53"/>
    </row>
  </sheetData>
  <sheetProtection algorithmName="SHA-512" hashValue="kbdanzrLF5/E+5sb99rlKbR539X6DFM72QPUj9koVYFQVxZ/OGFqiYM2QL0XdBhugShMFdH8TbCq/SmPRLyEuQ==" saltValue="LoFEE+K8ZHfL4gUgaZzRqg==" spinCount="100000" sheet="1" objects="1" scenarios="1" selectLockedCells="1"/>
  <mergeCells count="3">
    <mergeCell ref="F16:J18"/>
    <mergeCell ref="A29:J29"/>
    <mergeCell ref="A9:J9"/>
  </mergeCells>
  <dataValidations count="2">
    <dataValidation type="list" allowBlank="1" showInputMessage="1" showErrorMessage="1" sqref="D19" xr:uid="{2AD3B22C-7DFA-4E3C-B814-3D8B0AB4D7DA}">
      <formula1>"A,B"</formula1>
    </dataValidation>
    <dataValidation type="list" allowBlank="1" showInputMessage="1" showErrorMessage="1" sqref="D21" xr:uid="{9778B04F-BC35-4683-A5C5-0256D9A79E25}">
      <formula1>"Standard,Modified"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9781-F7AC-47C6-A52B-DF291F520AD1}">
  <dimension ref="A1:A31"/>
  <sheetViews>
    <sheetView workbookViewId="0">
      <selection activeCell="A26" sqref="A26"/>
    </sheetView>
  </sheetViews>
  <sheetFormatPr defaultColWidth="0" defaultRowHeight="15" customHeight="1" zeroHeight="1" x14ac:dyDescent="0.25"/>
  <cols>
    <col min="1" max="1" width="118.85546875" style="31" customWidth="1"/>
    <col min="2" max="16384" width="9.140625" style="31" hidden="1"/>
  </cols>
  <sheetData>
    <row r="1" spans="1:1" x14ac:dyDescent="0.25"/>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ht="147" customHeight="1" x14ac:dyDescent="0.25">
      <c r="A13" s="47" t="s">
        <v>164</v>
      </c>
    </row>
    <row r="14" spans="1:1" ht="183.75" x14ac:dyDescent="0.25">
      <c r="A14" s="49" t="s">
        <v>155</v>
      </c>
    </row>
    <row r="15" spans="1:1" x14ac:dyDescent="0.25"/>
    <row r="16" spans="1:1" ht="18.75" x14ac:dyDescent="0.3">
      <c r="A16" s="48" t="s">
        <v>156</v>
      </c>
    </row>
    <row r="17" spans="1:1" x14ac:dyDescent="0.25"/>
    <row r="18" spans="1:1" ht="105" x14ac:dyDescent="0.25">
      <c r="A18" s="44" t="s">
        <v>157</v>
      </c>
    </row>
    <row r="19" spans="1:1" x14ac:dyDescent="0.25"/>
    <row r="20" spans="1:1" x14ac:dyDescent="0.25">
      <c r="A20" s="50" t="s">
        <v>158</v>
      </c>
    </row>
    <row r="21" spans="1:1" x14ac:dyDescent="0.25"/>
    <row r="22" spans="1:1" ht="30" x14ac:dyDescent="0.25">
      <c r="A22" s="44" t="s">
        <v>159</v>
      </c>
    </row>
    <row r="23" spans="1:1" x14ac:dyDescent="0.25"/>
    <row r="24" spans="1:1" x14ac:dyDescent="0.25">
      <c r="A24" s="50" t="s">
        <v>160</v>
      </c>
    </row>
    <row r="25" spans="1:1" x14ac:dyDescent="0.25"/>
    <row r="26" spans="1:1" ht="150" x14ac:dyDescent="0.25">
      <c r="A26" s="44" t="s">
        <v>161</v>
      </c>
    </row>
    <row r="27" spans="1:1" x14ac:dyDescent="0.25"/>
    <row r="28" spans="1:1" ht="18.75" x14ac:dyDescent="0.3">
      <c r="A28" s="48" t="s">
        <v>162</v>
      </c>
    </row>
    <row r="29" spans="1:1" x14ac:dyDescent="0.25"/>
    <row r="30" spans="1:1" ht="255" x14ac:dyDescent="0.25">
      <c r="A30" s="44" t="s">
        <v>163</v>
      </c>
    </row>
    <row r="31" spans="1:1" x14ac:dyDescent="0.25"/>
  </sheetData>
  <sheetProtection algorithmName="SHA-512" hashValue="lQtzbLCqUAU2CKHCGqwTNXKIBIwNWd7hLdX4pP+zqrZYAWV+oMmlPFJuJLr5/mr8rAX0EnJLTQvilmUTnHqmsg==" saltValue="8at7AI6h0Xn8T5jwRwCpIQ==" spinCount="100000"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C9087-B154-4AF9-BFC1-369C7ADD5C92}">
  <dimension ref="A1:G14"/>
  <sheetViews>
    <sheetView workbookViewId="0">
      <selection activeCell="A14" sqref="A14"/>
    </sheetView>
  </sheetViews>
  <sheetFormatPr defaultRowHeight="15" x14ac:dyDescent="0.25"/>
  <cols>
    <col min="1" max="1" width="22.140625" customWidth="1"/>
    <col min="2" max="2" width="12.42578125" style="27" customWidth="1"/>
    <col min="3" max="3" width="30.42578125" customWidth="1"/>
    <col min="5" max="5" width="20.7109375" customWidth="1"/>
    <col min="6" max="6" width="16.5703125" customWidth="1"/>
    <col min="7" max="7" width="27.7109375" customWidth="1"/>
  </cols>
  <sheetData>
    <row r="1" spans="1:7" x14ac:dyDescent="0.25">
      <c r="A1" s="42" t="s">
        <v>94</v>
      </c>
      <c r="B1" s="43" t="s">
        <v>48</v>
      </c>
      <c r="C1" s="42" t="s">
        <v>95</v>
      </c>
      <c r="E1" s="42" t="s">
        <v>98</v>
      </c>
      <c r="F1" s="43" t="s">
        <v>99</v>
      </c>
    </row>
    <row r="2" spans="1:7" x14ac:dyDescent="0.25">
      <c r="A2" s="9" t="s">
        <v>72</v>
      </c>
      <c r="B2" s="28">
        <v>12.5</v>
      </c>
      <c r="C2" s="9" t="s">
        <v>96</v>
      </c>
      <c r="E2" s="30" t="s">
        <v>119</v>
      </c>
      <c r="F2" s="18">
        <f>Temp_Entered</f>
        <v>208.05</v>
      </c>
    </row>
    <row r="3" spans="1:7" x14ac:dyDescent="0.25">
      <c r="A3" s="10" t="s">
        <v>73</v>
      </c>
      <c r="B3" s="29">
        <f>Temp_Coded*0.12</f>
        <v>4.8300000000000065E-2</v>
      </c>
      <c r="C3" s="10"/>
      <c r="E3" s="30" t="s">
        <v>120</v>
      </c>
      <c r="F3" s="18">
        <f>Pressure_Entered</f>
        <v>92.73</v>
      </c>
    </row>
    <row r="4" spans="1:7" x14ac:dyDescent="0.25">
      <c r="A4" s="10" t="s">
        <v>74</v>
      </c>
      <c r="B4" s="29">
        <f>Pressure_Coded*0.09</f>
        <v>1.2285000000000018E-2</v>
      </c>
      <c r="C4" s="10"/>
      <c r="E4" s="30" t="s">
        <v>121</v>
      </c>
      <c r="F4" s="18">
        <f>Cooling_Entered</f>
        <v>15.13</v>
      </c>
    </row>
    <row r="5" spans="1:7" x14ac:dyDescent="0.25">
      <c r="A5" s="10" t="s">
        <v>75</v>
      </c>
      <c r="B5" s="29">
        <f>Cooling_Coded*-0.025</f>
        <v>-6.5000000000000387E-4</v>
      </c>
      <c r="C5" s="10"/>
      <c r="E5" s="30" t="s">
        <v>100</v>
      </c>
      <c r="F5" s="18" t="str">
        <f>Resin_Entered</f>
        <v>A</v>
      </c>
    </row>
    <row r="6" spans="1:7" x14ac:dyDescent="0.25">
      <c r="A6" s="10" t="s">
        <v>76</v>
      </c>
      <c r="B6" s="29">
        <f>Supplier_Coded*-0.02</f>
        <v>0.02</v>
      </c>
      <c r="C6" s="10"/>
      <c r="E6" s="30" t="s">
        <v>101</v>
      </c>
      <c r="F6" s="18" t="str">
        <f>Vent_Entered</f>
        <v>Standard</v>
      </c>
    </row>
    <row r="7" spans="1:7" x14ac:dyDescent="0.25">
      <c r="A7" s="10" t="s">
        <v>77</v>
      </c>
      <c r="B7" s="29">
        <f>Vent_Coded*0.03</f>
        <v>-0.03</v>
      </c>
      <c r="C7" s="10"/>
    </row>
    <row r="8" spans="1:7" x14ac:dyDescent="0.25">
      <c r="A8" s="10" t="s">
        <v>78</v>
      </c>
      <c r="B8" s="29">
        <f>Temp_Coded*Cooling_Coded*-0.055</f>
        <v>-5.7557500000000427E-4</v>
      </c>
      <c r="C8" s="10"/>
      <c r="E8" s="40" t="s">
        <v>102</v>
      </c>
      <c r="F8" s="41"/>
    </row>
    <row r="9" spans="1:7" x14ac:dyDescent="0.25">
      <c r="A9" s="10" t="s">
        <v>79</v>
      </c>
      <c r="B9" s="29">
        <f>Pressure_Coded*Vent_Coded*0.06</f>
        <v>-8.1900000000000115E-3</v>
      </c>
      <c r="C9" s="10"/>
      <c r="E9" s="42" t="s">
        <v>94</v>
      </c>
      <c r="F9" s="43" t="s">
        <v>48</v>
      </c>
      <c r="G9" s="42" t="s">
        <v>95</v>
      </c>
    </row>
    <row r="10" spans="1:7" x14ac:dyDescent="0.25">
      <c r="A10" s="10" t="s">
        <v>97</v>
      </c>
      <c r="B10" s="29">
        <f>-(Temp_Coded^2)*0.035</f>
        <v>-5.6702187500000164E-3</v>
      </c>
      <c r="C10" s="10"/>
      <c r="E10" s="17" t="s">
        <v>103</v>
      </c>
      <c r="F10" s="18">
        <f>(F2-200)/20</f>
        <v>0.40250000000000058</v>
      </c>
      <c r="G10" s="17" t="s">
        <v>104</v>
      </c>
    </row>
    <row r="11" spans="1:7" x14ac:dyDescent="0.25">
      <c r="A11" s="10" t="s">
        <v>92</v>
      </c>
      <c r="B11" s="29">
        <f ca="1">(RAND()-0.5)*0.08</f>
        <v>3.3291652266647674E-2</v>
      </c>
      <c r="C11" s="10"/>
      <c r="E11" s="17" t="s">
        <v>105</v>
      </c>
      <c r="F11" s="18">
        <f>(F3-90)/20</f>
        <v>0.1365000000000002</v>
      </c>
      <c r="G11" s="17" t="s">
        <v>104</v>
      </c>
    </row>
    <row r="12" spans="1:7" x14ac:dyDescent="0.25">
      <c r="A12" s="11" t="s">
        <v>80</v>
      </c>
      <c r="B12" s="19">
        <f ca="1">SUM(B2:B11)</f>
        <v>12.568790858516648</v>
      </c>
      <c r="C12" s="11"/>
      <c r="E12" s="17" t="s">
        <v>106</v>
      </c>
      <c r="F12" s="18">
        <f>(F4-15)/5</f>
        <v>2.6000000000000155E-2</v>
      </c>
      <c r="G12" s="17" t="s">
        <v>104</v>
      </c>
    </row>
    <row r="13" spans="1:7" x14ac:dyDescent="0.25">
      <c r="E13" s="17" t="s">
        <v>107</v>
      </c>
      <c r="F13" s="18">
        <f>IF(F5="A",-1,1)</f>
        <v>-1</v>
      </c>
      <c r="G13" s="17" t="s">
        <v>108</v>
      </c>
    </row>
    <row r="14" spans="1:7" x14ac:dyDescent="0.25">
      <c r="E14" s="17" t="s">
        <v>109</v>
      </c>
      <c r="F14" s="18">
        <f>IF(F6="Standard",-1,1)</f>
        <v>-1</v>
      </c>
      <c r="G14" s="17" t="s">
        <v>110</v>
      </c>
    </row>
  </sheetData>
  <sheetProtection algorithmName="SHA-512" hashValue="rkKelDBqF3G+ZGv2TQKmkHU5mu5G/lA7C08jA1EsF9cGj4idgBsWFNNztRItcjbQZ+7MfvCmHj9jlgyWEL9xxg==" saltValue="JaN+Bbn+6d+OVwLjzAC4mw=="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45E6-D1C9-4959-A222-D706B1DC363D}">
  <sheetPr>
    <pageSetUpPr fitToPage="1"/>
  </sheetPr>
  <dimension ref="A1:G35"/>
  <sheetViews>
    <sheetView workbookViewId="0">
      <selection activeCell="G2" sqref="G2"/>
    </sheetView>
  </sheetViews>
  <sheetFormatPr defaultRowHeight="15" x14ac:dyDescent="0.25"/>
  <cols>
    <col min="1" max="1" width="23.85546875" style="7" customWidth="1"/>
    <col min="2" max="2" width="22.28515625" style="7" customWidth="1"/>
    <col min="4" max="4" width="24" customWidth="1"/>
    <col min="5" max="6" width="34" customWidth="1"/>
    <col min="7" max="7" width="73.5703125" customWidth="1"/>
  </cols>
  <sheetData>
    <row r="1" spans="1:7" x14ac:dyDescent="0.25">
      <c r="A1" s="8" t="s">
        <v>4</v>
      </c>
      <c r="B1" s="8" t="s">
        <v>5</v>
      </c>
      <c r="D1" s="54" t="s">
        <v>47</v>
      </c>
      <c r="E1" s="55"/>
    </row>
    <row r="2" spans="1:7" x14ac:dyDescent="0.25">
      <c r="A2" s="9" t="s">
        <v>6</v>
      </c>
      <c r="B2" s="9" t="s">
        <v>7</v>
      </c>
      <c r="D2" s="8" t="s">
        <v>4</v>
      </c>
      <c r="E2" s="8" t="s">
        <v>48</v>
      </c>
    </row>
    <row r="3" spans="1:7" x14ac:dyDescent="0.25">
      <c r="A3" s="10" t="s">
        <v>8</v>
      </c>
      <c r="B3" s="10" t="s">
        <v>9</v>
      </c>
      <c r="D3" s="9" t="s">
        <v>6</v>
      </c>
      <c r="E3" s="9" t="s">
        <v>7</v>
      </c>
    </row>
    <row r="4" spans="1:7" x14ac:dyDescent="0.25">
      <c r="A4" s="10" t="s">
        <v>10</v>
      </c>
      <c r="B4" s="10">
        <v>5</v>
      </c>
      <c r="D4" s="10" t="s">
        <v>19</v>
      </c>
      <c r="E4" s="10" t="s">
        <v>20</v>
      </c>
    </row>
    <row r="5" spans="1:7" x14ac:dyDescent="0.25">
      <c r="A5" s="10" t="s">
        <v>11</v>
      </c>
      <c r="B5" s="10">
        <v>3</v>
      </c>
      <c r="D5" s="10" t="s">
        <v>8</v>
      </c>
      <c r="E5" s="10" t="s">
        <v>9</v>
      </c>
    </row>
    <row r="6" spans="1:7" x14ac:dyDescent="0.25">
      <c r="A6" s="10" t="s">
        <v>12</v>
      </c>
      <c r="B6" s="10">
        <v>2</v>
      </c>
      <c r="D6" s="10" t="s">
        <v>22</v>
      </c>
      <c r="E6" s="10" t="s">
        <v>23</v>
      </c>
    </row>
    <row r="7" spans="1:7" x14ac:dyDescent="0.25">
      <c r="A7" s="10" t="s">
        <v>13</v>
      </c>
      <c r="B7" s="10" t="s">
        <v>14</v>
      </c>
      <c r="D7" s="10" t="s">
        <v>49</v>
      </c>
      <c r="E7" s="10" t="s">
        <v>25</v>
      </c>
    </row>
    <row r="8" spans="1:7" x14ac:dyDescent="0.25">
      <c r="A8" s="10" t="s">
        <v>15</v>
      </c>
      <c r="B8" s="10" t="s">
        <v>16</v>
      </c>
      <c r="D8" s="10" t="s">
        <v>50</v>
      </c>
      <c r="E8" s="10" t="s">
        <v>27</v>
      </c>
    </row>
    <row r="9" spans="1:7" x14ac:dyDescent="0.25">
      <c r="A9" s="11" t="s">
        <v>17</v>
      </c>
      <c r="B9" s="11" t="s">
        <v>16</v>
      </c>
      <c r="D9" s="10" t="s">
        <v>28</v>
      </c>
      <c r="E9" s="10">
        <v>0.82</v>
      </c>
    </row>
    <row r="10" spans="1:7" x14ac:dyDescent="0.25">
      <c r="D10" s="11" t="s">
        <v>51</v>
      </c>
      <c r="E10" s="11" t="s">
        <v>52</v>
      </c>
    </row>
    <row r="11" spans="1:7" x14ac:dyDescent="0.25">
      <c r="A11" s="8" t="s">
        <v>18</v>
      </c>
      <c r="B11" s="8" t="s">
        <v>5</v>
      </c>
    </row>
    <row r="12" spans="1:7" x14ac:dyDescent="0.25">
      <c r="A12" s="9" t="s">
        <v>6</v>
      </c>
      <c r="B12" s="9" t="s">
        <v>7</v>
      </c>
      <c r="D12" s="54" t="s">
        <v>53</v>
      </c>
      <c r="E12" s="55"/>
    </row>
    <row r="13" spans="1:7" x14ac:dyDescent="0.25">
      <c r="A13" s="10" t="s">
        <v>19</v>
      </c>
      <c r="B13" s="10" t="s">
        <v>20</v>
      </c>
      <c r="D13" s="14" t="s">
        <v>31</v>
      </c>
      <c r="E13" s="15" t="s">
        <v>32</v>
      </c>
      <c r="F13" s="15" t="s">
        <v>33</v>
      </c>
      <c r="G13" s="12" t="s">
        <v>41</v>
      </c>
    </row>
    <row r="14" spans="1:7" x14ac:dyDescent="0.25">
      <c r="A14" s="10" t="s">
        <v>8</v>
      </c>
      <c r="B14" s="10" t="s">
        <v>21</v>
      </c>
      <c r="D14" s="17" t="s">
        <v>56</v>
      </c>
      <c r="E14" s="18">
        <v>180</v>
      </c>
      <c r="F14" s="18">
        <v>220</v>
      </c>
      <c r="G14" s="16" t="s">
        <v>42</v>
      </c>
    </row>
    <row r="15" spans="1:7" x14ac:dyDescent="0.25">
      <c r="A15" s="10" t="s">
        <v>22</v>
      </c>
      <c r="B15" s="10" t="s">
        <v>23</v>
      </c>
      <c r="D15" s="17" t="s">
        <v>55</v>
      </c>
      <c r="E15" s="18">
        <v>70</v>
      </c>
      <c r="F15" s="18">
        <v>110</v>
      </c>
      <c r="G15" s="16" t="s">
        <v>43</v>
      </c>
    </row>
    <row r="16" spans="1:7" x14ac:dyDescent="0.25">
      <c r="A16" s="10" t="s">
        <v>24</v>
      </c>
      <c r="B16" s="10" t="s">
        <v>25</v>
      </c>
      <c r="D16" s="17" t="s">
        <v>54</v>
      </c>
      <c r="E16" s="18">
        <v>10</v>
      </c>
      <c r="F16" s="18">
        <v>20</v>
      </c>
      <c r="G16" s="16" t="s">
        <v>44</v>
      </c>
    </row>
    <row r="17" spans="1:7" x14ac:dyDescent="0.25">
      <c r="A17" s="10" t="s">
        <v>26</v>
      </c>
      <c r="B17" s="10" t="s">
        <v>27</v>
      </c>
      <c r="D17" s="17" t="s">
        <v>2</v>
      </c>
      <c r="E17" s="18" t="s">
        <v>37</v>
      </c>
      <c r="F17" s="18" t="s">
        <v>38</v>
      </c>
      <c r="G17" s="16" t="s">
        <v>45</v>
      </c>
    </row>
    <row r="18" spans="1:7" x14ac:dyDescent="0.25">
      <c r="A18" s="10" t="s">
        <v>28</v>
      </c>
      <c r="B18" s="10">
        <v>0.82</v>
      </c>
      <c r="D18" s="11" t="s">
        <v>3</v>
      </c>
      <c r="E18" s="19" t="s">
        <v>39</v>
      </c>
      <c r="F18" s="19" t="s">
        <v>40</v>
      </c>
      <c r="G18" s="13" t="s">
        <v>46</v>
      </c>
    </row>
    <row r="19" spans="1:7" x14ac:dyDescent="0.25">
      <c r="A19" s="11" t="s">
        <v>29</v>
      </c>
      <c r="B19" s="11" t="s">
        <v>30</v>
      </c>
    </row>
    <row r="21" spans="1:7" x14ac:dyDescent="0.25">
      <c r="A21" s="23" t="s">
        <v>81</v>
      </c>
      <c r="B21" s="20"/>
      <c r="D21" s="23" t="s">
        <v>57</v>
      </c>
      <c r="E21" s="20"/>
    </row>
    <row r="22" spans="1:7" x14ac:dyDescent="0.25">
      <c r="A22" s="8" t="s">
        <v>82</v>
      </c>
      <c r="B22" s="8" t="s">
        <v>83</v>
      </c>
      <c r="D22" s="24" t="s">
        <v>58</v>
      </c>
      <c r="E22" s="20"/>
    </row>
    <row r="23" spans="1:7" x14ac:dyDescent="0.25">
      <c r="A23" s="9" t="s">
        <v>72</v>
      </c>
      <c r="B23" s="9" t="s">
        <v>23</v>
      </c>
      <c r="D23" s="23" t="s">
        <v>59</v>
      </c>
      <c r="E23" s="20"/>
    </row>
    <row r="24" spans="1:7" x14ac:dyDescent="0.25">
      <c r="A24" s="10" t="s">
        <v>34</v>
      </c>
      <c r="B24" s="10" t="s">
        <v>84</v>
      </c>
      <c r="D24" s="24" t="s">
        <v>60</v>
      </c>
      <c r="E24" s="20"/>
    </row>
    <row r="25" spans="1:7" x14ac:dyDescent="0.25">
      <c r="A25" s="10" t="s">
        <v>35</v>
      </c>
      <c r="B25" s="10" t="s">
        <v>85</v>
      </c>
      <c r="D25" s="23" t="s">
        <v>61</v>
      </c>
      <c r="E25" s="20"/>
    </row>
    <row r="26" spans="1:7" ht="30" x14ac:dyDescent="0.25">
      <c r="A26" s="10" t="s">
        <v>36</v>
      </c>
      <c r="B26" s="10" t="s">
        <v>86</v>
      </c>
      <c r="D26" s="24" t="s">
        <v>62</v>
      </c>
      <c r="E26" s="20"/>
    </row>
    <row r="27" spans="1:7" ht="30" x14ac:dyDescent="0.25">
      <c r="A27" s="10" t="s">
        <v>2</v>
      </c>
      <c r="B27" s="10" t="s">
        <v>87</v>
      </c>
      <c r="D27" s="23" t="s">
        <v>63</v>
      </c>
      <c r="E27" s="20"/>
    </row>
    <row r="28" spans="1:7" x14ac:dyDescent="0.25">
      <c r="A28" s="10" t="s">
        <v>3</v>
      </c>
      <c r="B28" s="10" t="s">
        <v>88</v>
      </c>
      <c r="D28" s="24" t="s">
        <v>64</v>
      </c>
      <c r="E28" s="20"/>
    </row>
    <row r="29" spans="1:7" x14ac:dyDescent="0.25">
      <c r="A29" s="10" t="s">
        <v>78</v>
      </c>
      <c r="B29" s="10" t="s">
        <v>89</v>
      </c>
      <c r="D29" s="23" t="s">
        <v>65</v>
      </c>
      <c r="E29" s="20"/>
    </row>
    <row r="30" spans="1:7" x14ac:dyDescent="0.25">
      <c r="A30" s="10" t="s">
        <v>79</v>
      </c>
      <c r="B30" s="10" t="s">
        <v>90</v>
      </c>
      <c r="D30" s="24" t="s">
        <v>66</v>
      </c>
      <c r="E30" s="20"/>
    </row>
    <row r="31" spans="1:7" x14ac:dyDescent="0.25">
      <c r="A31" s="10" t="s">
        <v>15</v>
      </c>
      <c r="B31" s="10" t="s">
        <v>91</v>
      </c>
      <c r="D31" s="23" t="s">
        <v>67</v>
      </c>
      <c r="E31" s="20"/>
    </row>
    <row r="32" spans="1:7" x14ac:dyDescent="0.25">
      <c r="A32" s="11" t="s">
        <v>92</v>
      </c>
      <c r="B32" s="11" t="s">
        <v>93</v>
      </c>
      <c r="D32" s="24" t="s">
        <v>68</v>
      </c>
      <c r="E32" s="20"/>
    </row>
    <row r="33" spans="4:5" x14ac:dyDescent="0.25">
      <c r="D33" s="23" t="s">
        <v>69</v>
      </c>
      <c r="E33" s="20"/>
    </row>
    <row r="34" spans="4:5" x14ac:dyDescent="0.25">
      <c r="D34" s="25" t="s">
        <v>70</v>
      </c>
      <c r="E34" s="21"/>
    </row>
    <row r="35" spans="4:5" x14ac:dyDescent="0.25">
      <c r="D35" s="26" t="s">
        <v>71</v>
      </c>
      <c r="E35" s="22"/>
    </row>
  </sheetData>
  <sheetProtection algorithmName="SHA-512" hashValue="T+F2hbxm4NaRVkouVxgsv+gddh9xwy5Vrq7w0HRL2pMTRHRLzDGqj6/IzcFr5RxL4G5Tj5ZuvYTV4HkexlKACA==" saltValue="B+iRRkRWKGvXwplYK7p/Ww==" spinCount="100000" sheet="1" objects="1" scenarios="1" selectLockedCells="1" selectUnlockedCells="1"/>
  <mergeCells count="2">
    <mergeCell ref="D1:E1"/>
    <mergeCell ref="D12:E12"/>
  </mergeCells>
  <pageMargins left="0.7" right="0.7" top="0.75" bottom="0.75" header="0.3" footer="0.3"/>
  <pageSetup scale="40"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DF80-8759-45FF-B1B5-DF7E50B5C9E0}">
  <dimension ref="A1:C18"/>
  <sheetViews>
    <sheetView workbookViewId="0">
      <selection activeCell="D2" sqref="D2"/>
    </sheetView>
  </sheetViews>
  <sheetFormatPr defaultRowHeight="15" x14ac:dyDescent="0.25"/>
  <cols>
    <col min="1" max="1" width="28.140625" bestFit="1" customWidth="1"/>
    <col min="2" max="2" width="26.28515625" bestFit="1" customWidth="1"/>
    <col min="3" max="3" width="6.85546875" bestFit="1" customWidth="1"/>
  </cols>
  <sheetData>
    <row r="1" spans="1:3" x14ac:dyDescent="0.25">
      <c r="A1" s="4" t="s">
        <v>122</v>
      </c>
      <c r="B1" s="4" t="s">
        <v>123</v>
      </c>
    </row>
    <row r="2" spans="1:3" x14ac:dyDescent="0.25">
      <c r="A2" s="3" t="s">
        <v>124</v>
      </c>
      <c r="B2" s="6" t="s">
        <v>136</v>
      </c>
    </row>
    <row r="3" spans="1:3" x14ac:dyDescent="0.25">
      <c r="A3" s="3" t="s">
        <v>125</v>
      </c>
      <c r="B3" s="6" t="s">
        <v>136</v>
      </c>
    </row>
    <row r="4" spans="1:3" x14ac:dyDescent="0.25">
      <c r="A4" s="3" t="s">
        <v>126</v>
      </c>
      <c r="B4" s="6" t="s">
        <v>136</v>
      </c>
    </row>
    <row r="5" spans="1:3" x14ac:dyDescent="0.25">
      <c r="A5" s="3" t="s">
        <v>127</v>
      </c>
      <c r="B5" s="6" t="s">
        <v>136</v>
      </c>
    </row>
    <row r="6" spans="1:3" x14ac:dyDescent="0.25">
      <c r="A6" s="3" t="s">
        <v>128</v>
      </c>
      <c r="B6" s="6" t="s">
        <v>136</v>
      </c>
    </row>
    <row r="7" spans="1:3" x14ac:dyDescent="0.25">
      <c r="A7" s="3" t="s">
        <v>129</v>
      </c>
      <c r="B7" s="3" t="s">
        <v>130</v>
      </c>
    </row>
    <row r="8" spans="1:3" x14ac:dyDescent="0.25">
      <c r="A8" s="3" t="s">
        <v>131</v>
      </c>
      <c r="B8" s="3" t="s">
        <v>130</v>
      </c>
    </row>
    <row r="9" spans="1:3" x14ac:dyDescent="0.25">
      <c r="A9" s="3" t="s">
        <v>132</v>
      </c>
      <c r="B9" s="3" t="s">
        <v>130</v>
      </c>
    </row>
    <row r="10" spans="1:3" x14ac:dyDescent="0.25">
      <c r="A10" s="3" t="s">
        <v>133</v>
      </c>
      <c r="B10" s="3" t="s">
        <v>130</v>
      </c>
    </row>
    <row r="12" spans="1:3" x14ac:dyDescent="0.25">
      <c r="A12" s="5" t="s">
        <v>134</v>
      </c>
      <c r="B12" s="5" t="s">
        <v>122</v>
      </c>
      <c r="C12" s="2" t="s">
        <v>123</v>
      </c>
    </row>
    <row r="13" spans="1:3" x14ac:dyDescent="0.25">
      <c r="A13" s="39">
        <v>46203</v>
      </c>
      <c r="B13" s="3" t="s">
        <v>135</v>
      </c>
      <c r="C13" s="1" t="s">
        <v>136</v>
      </c>
    </row>
    <row r="14" spans="1:3" x14ac:dyDescent="0.25">
      <c r="A14" s="39">
        <v>46203</v>
      </c>
      <c r="B14" s="3" t="s">
        <v>137</v>
      </c>
      <c r="C14" s="1" t="s">
        <v>136</v>
      </c>
    </row>
    <row r="15" spans="1:3" x14ac:dyDescent="0.25">
      <c r="A15" s="39">
        <v>46203</v>
      </c>
      <c r="B15" s="3" t="s">
        <v>138</v>
      </c>
      <c r="C15" s="1" t="s">
        <v>136</v>
      </c>
    </row>
    <row r="16" spans="1:3" x14ac:dyDescent="0.25">
      <c r="A16" s="39">
        <v>46203</v>
      </c>
      <c r="B16" s="3" t="s">
        <v>139</v>
      </c>
      <c r="C16" s="1" t="s">
        <v>136</v>
      </c>
    </row>
    <row r="17" spans="1:3" x14ac:dyDescent="0.25">
      <c r="A17" s="39">
        <v>46203</v>
      </c>
      <c r="B17" s="3" t="s">
        <v>140</v>
      </c>
      <c r="C17" s="1" t="s">
        <v>136</v>
      </c>
    </row>
    <row r="18" spans="1:3" x14ac:dyDescent="0.25">
      <c r="A18" s="39">
        <v>46203</v>
      </c>
      <c r="B18" s="3" t="s">
        <v>141</v>
      </c>
      <c r="C18" s="1" t="s">
        <v>136</v>
      </c>
    </row>
  </sheetData>
  <sheetProtection algorithmName="SHA-512" hashValue="MuyQMbasqmH2aoYJdSzoLNp9Shwcie0QfvyL+Zq8CvvVodorrkDIQDq8+eKSO5FItM2R/gV7g9dhoLbWcJfTWQ==" saltValue="0dYUrUAVRfwBSxhUmwgI5g=="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Mission Briefing</vt:lpstr>
      <vt:lpstr>Experiment</vt:lpstr>
      <vt:lpstr>Continue Your Journey</vt:lpstr>
      <vt:lpstr>Virtual Process Engine</vt:lpstr>
      <vt:lpstr>Engineering Notebook</vt:lpstr>
      <vt:lpstr>Validation</vt:lpstr>
      <vt:lpstr>Cooling_Coded</vt:lpstr>
      <vt:lpstr>Cooling_Entered</vt:lpstr>
      <vt:lpstr>Cooling_Input</vt:lpstr>
      <vt:lpstr>Final_Thickness</vt:lpstr>
      <vt:lpstr>Pressure_Coded</vt:lpstr>
      <vt:lpstr>Pressure_Entered</vt:lpstr>
      <vt:lpstr>Pressure_Input</vt:lpstr>
      <vt:lpstr>Resin_Entered</vt:lpstr>
      <vt:lpstr>Supplier_Coded</vt:lpstr>
      <vt:lpstr>Supplier_Input</vt:lpstr>
      <vt:lpstr>Temp_Coded</vt:lpstr>
      <vt:lpstr>Temp_Entered</vt:lpstr>
      <vt:lpstr>Temp_Input</vt:lpstr>
      <vt:lpstr>Vent_Coded</vt:lpstr>
      <vt:lpstr>Vent_Entered</vt:lpstr>
      <vt:lpstr>Vent_Input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 Morgan</dc:creator>
  <cp:lastModifiedBy>Rod Morgan</cp:lastModifiedBy>
  <cp:lastPrinted>2026-06-30T17:51:00Z</cp:lastPrinted>
  <dcterms:created xsi:type="dcterms:W3CDTF">2026-06-30T14:07:54Z</dcterms:created>
  <dcterms:modified xsi:type="dcterms:W3CDTF">2026-07-12T14:39:25Z</dcterms:modified>
</cp:coreProperties>
</file>